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315" windowHeight="13350" firstSheet="20" activeTab="31"/>
  </bookViews>
  <sheets>
    <sheet name="1990" sheetId="1" r:id="rId1"/>
    <sheet name="1992" sheetId="2" r:id="rId2"/>
    <sheet name="1993" sheetId="3" r:id="rId3"/>
    <sheet name="1994" sheetId="4" r:id="rId4"/>
    <sheet name="1995" sheetId="5" r:id="rId5"/>
    <sheet name="1996" sheetId="6" r:id="rId6"/>
    <sheet name="1997" sheetId="7" r:id="rId7"/>
    <sheet name="1998" sheetId="8" r:id="rId8"/>
    <sheet name="1999" sheetId="9" r:id="rId9"/>
    <sheet name="2000" sheetId="10" r:id="rId10"/>
    <sheet name="2001" sheetId="11" r:id="rId11"/>
    <sheet name="2002" sheetId="12" r:id="rId12"/>
    <sheet name="2003" sheetId="13" r:id="rId13"/>
    <sheet name="2004" sheetId="14" r:id="rId14"/>
    <sheet name="2005" sheetId="15" r:id="rId15"/>
    <sheet name="2006" sheetId="16" r:id="rId16"/>
    <sheet name="2007" sheetId="17" r:id="rId17"/>
    <sheet name="2008" sheetId="18" r:id="rId18"/>
    <sheet name="2009" sheetId="19" r:id="rId19"/>
    <sheet name="2010" sheetId="20" r:id="rId20"/>
    <sheet name="2011" sheetId="21" r:id="rId21"/>
    <sheet name="2012" sheetId="22" r:id="rId22"/>
    <sheet name="2013" sheetId="23" r:id="rId23"/>
    <sheet name="2014" sheetId="24" r:id="rId24"/>
    <sheet name="2015" sheetId="25" r:id="rId25"/>
    <sheet name="2016" sheetId="26" r:id="rId26"/>
    <sheet name="2017" sheetId="27" r:id="rId27"/>
    <sheet name="2018" sheetId="28" r:id="rId28"/>
    <sheet name="2019" sheetId="29" r:id="rId29"/>
    <sheet name="2020" sheetId="30" r:id="rId30"/>
    <sheet name="2021" sheetId="31" r:id="rId31"/>
    <sheet name="2022" sheetId="32" r:id="rId32"/>
    <sheet name="Pour_en_savoir_plus" sheetId="33" r:id="rId33"/>
  </sheets>
  <definedNames>
    <definedName name="_xlnm.Print_Area" localSheetId="26">'2017'!$A$1:$G$48</definedName>
  </definedNames>
  <calcPr fullCalcOnLoad="1"/>
</workbook>
</file>

<file path=xl/sharedStrings.xml><?xml version="1.0" encoding="utf-8"?>
<sst xmlns="http://schemas.openxmlformats.org/spreadsheetml/2006/main" count="1616" uniqueCount="255">
  <si>
    <t>Draaf Bretagne - Srise</t>
  </si>
  <si>
    <t>Rennes le 30 octobre 2018</t>
  </si>
  <si>
    <t>Granivores</t>
  </si>
  <si>
    <t>Nombre d'exploitations représentées</t>
  </si>
  <si>
    <t>Caractéristiques physiques</t>
  </si>
  <si>
    <t>Superficie Agricole Utilisée en ha</t>
  </si>
  <si>
    <t>dont SAU en fermage</t>
  </si>
  <si>
    <t>Vaches laitières</t>
  </si>
  <si>
    <t>Truies</t>
  </si>
  <si>
    <t>Porcs à l'engrais</t>
  </si>
  <si>
    <t>Volailles</t>
  </si>
  <si>
    <t>Nombre d'UTA</t>
  </si>
  <si>
    <t>Fonds de roulement net</t>
  </si>
  <si>
    <t>Autofinancement</t>
  </si>
  <si>
    <t>Actif immobilisé</t>
  </si>
  <si>
    <t>dont capital d'exploitation</t>
  </si>
  <si>
    <t>Actif circulant</t>
  </si>
  <si>
    <t>dont stocks</t>
  </si>
  <si>
    <t>Capitaux propres</t>
  </si>
  <si>
    <t>Endettement total</t>
  </si>
  <si>
    <t>Production Nette des Achats d'Animaux</t>
  </si>
  <si>
    <t>Financement et éléments du bilan (milliers d'€)</t>
  </si>
  <si>
    <t>Soldes intermédiaires de gestion (milliers d'€)</t>
  </si>
  <si>
    <t>+ rabais remises ristournes obtenus</t>
  </si>
  <si>
    <t>- approvisionnements</t>
  </si>
  <si>
    <t>- autres charges externes</t>
  </si>
  <si>
    <t>= Valeur Ajoutée hors fermage</t>
  </si>
  <si>
    <t>+ remboursement forfaitaire de TVA</t>
  </si>
  <si>
    <t>+ subvent. d'exploit. indemn. d'assurance</t>
  </si>
  <si>
    <t>- fermages</t>
  </si>
  <si>
    <t>- impôts et taxes</t>
  </si>
  <si>
    <t>- charges de personnel</t>
  </si>
  <si>
    <t>= Excédent brut d'exploitation</t>
  </si>
  <si>
    <t>+ transfert de charges produits de gestion</t>
  </si>
  <si>
    <t>- amortissements</t>
  </si>
  <si>
    <t>= Résultat d'exploitation</t>
  </si>
  <si>
    <t>+ produits financiers</t>
  </si>
  <si>
    <t>- charges financières</t>
  </si>
  <si>
    <t>= Résultat Courant Avant Impôts</t>
  </si>
  <si>
    <t>e : nombre d'animaux inférieur à 5</t>
  </si>
  <si>
    <t>Résultats 2002 pour quelques systèmes de production (OTEX)</t>
  </si>
  <si>
    <t>Marge Brute Standard en ha équivalent-blé</t>
  </si>
  <si>
    <t>MBS en ha équivalent-blé</t>
  </si>
  <si>
    <t>Grandes cultures et herbivores</t>
  </si>
  <si>
    <t>Résultats 2003 pour quelques systèmes de production (OTEX)</t>
  </si>
  <si>
    <t>Résultats 2004 pour quelques systèmes de production (OTEX)</t>
  </si>
  <si>
    <t>Résultats 2005 pour quelques systèmes de production (OTEX)</t>
  </si>
  <si>
    <t>- loyers et fermages</t>
  </si>
  <si>
    <t>e</t>
  </si>
  <si>
    <t>Grandes cultures</t>
  </si>
  <si>
    <t>Bovins Lait</t>
  </si>
  <si>
    <t>Polyélevage granivores</t>
  </si>
  <si>
    <t>Toutes exploitations</t>
  </si>
  <si>
    <t>Herbivores agriculture</t>
  </si>
  <si>
    <t>Résultats 2006 pour quelques systèmes de production (OTEX)</t>
  </si>
  <si>
    <t>e : nombre d'animaux inférieur à 10</t>
  </si>
  <si>
    <t>Résultat Courant Avant Impôts</t>
  </si>
  <si>
    <t>par unité de travail non salarié</t>
  </si>
  <si>
    <t>Exploitations spécialisées porcines</t>
  </si>
  <si>
    <t>Nombre d'UTANS</t>
  </si>
  <si>
    <t>Résultats 2007 pour quelques systèmes de production (OTEX)</t>
  </si>
  <si>
    <t>Polyélevage herbivores</t>
  </si>
  <si>
    <t>Résultats 2008 pour quelques systèmes de production (OTEX)</t>
  </si>
  <si>
    <t>Source : AGRESTE - DRAAF Bretagne - Réseau d'information comptable agricole</t>
  </si>
  <si>
    <t xml:space="preserve">Revenu disponible </t>
  </si>
  <si>
    <t>Nombre d'exploitations  représentées</t>
  </si>
  <si>
    <t>Par unité de travail non salarié</t>
  </si>
  <si>
    <t>- Résultat Courant Avant Impôts (RCAI)</t>
  </si>
  <si>
    <t>- Revenu disponible</t>
  </si>
  <si>
    <t>Résultats 2009 pour quelques systèmes de production (OTEX)</t>
  </si>
  <si>
    <t>ε</t>
  </si>
  <si>
    <t>ε : nombre d'animaux inférieur à 10</t>
  </si>
  <si>
    <t>Cultures générales</t>
  </si>
  <si>
    <t>Polyélevage Polyculture</t>
  </si>
  <si>
    <t>Source : Agreste, Draaf Bretagne, Rica</t>
  </si>
  <si>
    <t>Volailles de chair</t>
  </si>
  <si>
    <t>Résultats 2010 pour quelques systèmes de production (OTEX)</t>
  </si>
  <si>
    <t>Résultats 2011 pour quelques systèmes de production (OTEX)</t>
  </si>
  <si>
    <t>Résultats 2012 pour quelques systèmes de production (OTEX)</t>
  </si>
  <si>
    <t>Résultats 2013 pour quelques systèmes de production (OTEX)</t>
  </si>
  <si>
    <t xml:space="preserve">     dont SAU en fermage</t>
  </si>
  <si>
    <t xml:space="preserve">     dont capital d'exploitation</t>
  </si>
  <si>
    <t xml:space="preserve">     dont stocks</t>
  </si>
  <si>
    <t>ͽ</t>
  </si>
  <si>
    <t>ͽ : nombre d'animaux inférieur à 10</t>
  </si>
  <si>
    <t>Source : Agreste, Draaf Bretagne , réseau d'information comptable agricole</t>
  </si>
  <si>
    <t>Exploitations porcines</t>
  </si>
  <si>
    <t>Résultats 2014 pour quelques systèmes de production (OTEX)</t>
  </si>
  <si>
    <t>caractéristiques physiques</t>
  </si>
  <si>
    <t>Nombre d’exploitations représentées</t>
  </si>
  <si>
    <t xml:space="preserve">   dont SAU en fermage </t>
  </si>
  <si>
    <t>Porcs</t>
  </si>
  <si>
    <t>Nombre d'Utans</t>
  </si>
  <si>
    <t xml:space="preserve">Actifs immobilisés </t>
  </si>
  <si>
    <t xml:space="preserve">   dont capital d'exploitation</t>
  </si>
  <si>
    <t xml:space="preserve">Actifs circulants </t>
  </si>
  <si>
    <t xml:space="preserve">   dont stocks</t>
  </si>
  <si>
    <t>Production ( nette des achats animaux)</t>
  </si>
  <si>
    <t xml:space="preserve"> + rabais, remises, ristournes obtenus</t>
  </si>
  <si>
    <t>+ remboursement forfaitaire TVA</t>
  </si>
  <si>
    <t>+ subvent. d'exploit. Indemn. d'assurance</t>
  </si>
  <si>
    <t>+ transferts de charges produits de gestion</t>
  </si>
  <si>
    <t>-  amortissements</t>
  </si>
  <si>
    <t>Source : Agreste, Draaf Bretagne, réseau d'information comptable agricole</t>
  </si>
  <si>
    <t>Surface agricole utilisée (en ha)</t>
  </si>
  <si>
    <t>Financement et éléments du bilan (millier d'€)</t>
  </si>
  <si>
    <t>Soldes intermédiaires de gestion (millier d'€)</t>
  </si>
  <si>
    <t>= Valeur ajoutée hors fermage (millier d'€)</t>
  </si>
  <si>
    <t>= Excédent brut d'exploitation (millier d'€)</t>
  </si>
  <si>
    <t>= Résultat d'exploitation (millier d'€)</t>
  </si>
  <si>
    <t>= Résultat Courant Avant Impôt (RCAI) (millier d'€)</t>
  </si>
  <si>
    <t>RCAI (millier d'€)</t>
  </si>
  <si>
    <t>Revenu disponible (millier d'€)</t>
  </si>
  <si>
    <t>Résultats 2015 pour quelques systèmes de production (OTEX)</t>
  </si>
  <si>
    <t>Revenu disponible</t>
  </si>
  <si>
    <t>Site internet de la Draaf Bretagne</t>
  </si>
  <si>
    <t>Résultats 1990 pour quelques systèmes de production (OTEX)</t>
  </si>
  <si>
    <t>Granivores - Herbivores</t>
  </si>
  <si>
    <t>-</t>
  </si>
  <si>
    <t>Financement et éléments du bilan (KF)</t>
  </si>
  <si>
    <t>Soldes intermédiaires de gestion (milliers d'KF)</t>
  </si>
  <si>
    <t>Capacité d'Autofinancement</t>
  </si>
  <si>
    <t>= Valeur Ajoutée</t>
  </si>
  <si>
    <t>Unités : 1 000 F</t>
  </si>
  <si>
    <t>Résultats 1992 pour quelques systèmes de production (OTEX)</t>
  </si>
  <si>
    <t>Résultats 1993 pour quelques systèmes de production (OTEX)</t>
  </si>
  <si>
    <t>-34,6</t>
  </si>
  <si>
    <t>Résultats 1994 pour quelques systèmes de production (OTEX)</t>
  </si>
  <si>
    <t>Résultats 1998 pour quelques systèmes de production (OTEX)</t>
  </si>
  <si>
    <t>Résultats 1997 pour quelques systèmes de production (OTEX)</t>
  </si>
  <si>
    <t>Résultats 1996 pour quelques systèmes de production (OTEX)</t>
  </si>
  <si>
    <t>Résultats 1995 pour quelques systèmes de production (OTEX)</t>
  </si>
  <si>
    <t>-69,4</t>
  </si>
  <si>
    <t>-42,6</t>
  </si>
  <si>
    <t>Résultats 1999 pour quelques systèmes de production (OTEX)</t>
  </si>
  <si>
    <t>Unités : 1 000 euros (€)</t>
  </si>
  <si>
    <t>Résultats 2000 pour quelques systèmes de production (OTEX)</t>
  </si>
  <si>
    <t>Résultats 2001 pour quelques systèmes de production (OTEX)</t>
  </si>
  <si>
    <t>Cultures générales ( autres grandes cultures)</t>
  </si>
  <si>
    <t>Bovins lait</t>
  </si>
  <si>
    <t>Porcins</t>
  </si>
  <si>
    <t xml:space="preserve">Volailles de chair </t>
  </si>
  <si>
    <t>Polyculture, polyélevage</t>
  </si>
  <si>
    <t>nombre d’exploitations représentées</t>
  </si>
  <si>
    <t>SAU : Surface agricole utilisée (en ha)</t>
  </si>
  <si>
    <t>Dont : Surface en fermage (en ha)</t>
  </si>
  <si>
    <t>Effectif vaches laitières</t>
  </si>
  <si>
    <t>Effectif porcins</t>
  </si>
  <si>
    <t>Effectif volailles</t>
  </si>
  <si>
    <t>UTA (unité de travail annuel) totales</t>
  </si>
  <si>
    <t>Dont : UTA non salariée</t>
  </si>
  <si>
    <t>Financement et éléments du bilan (€)</t>
  </si>
  <si>
    <t>Actifs immobilisés (fin ex)</t>
  </si>
  <si>
    <t>Capital d'exploitation</t>
  </si>
  <si>
    <t>Actifs circulants (fin ex)</t>
  </si>
  <si>
    <t>Ensemble des stocks</t>
  </si>
  <si>
    <t>Total capitaux propres (fin ex)</t>
  </si>
  <si>
    <t>Ensemble des dettes LMT et CT (fin ex)</t>
  </si>
  <si>
    <t>Soldes intermédiaires de gestion (en €)</t>
  </si>
  <si>
    <t>Production de l'exercice</t>
  </si>
  <si>
    <t>+Rabais, ristournes, remises obtenus</t>
  </si>
  <si>
    <t>-Approvisionnement (charge réelle)</t>
  </si>
  <si>
    <t>-Autres Achats et Charges Externes</t>
  </si>
  <si>
    <t>'= '  Valeur Ajoutée hors Fermages</t>
  </si>
  <si>
    <t>Remboursement forfaitaire TVA</t>
  </si>
  <si>
    <t>+ Subventions et Indemnités d'Assurance</t>
  </si>
  <si>
    <t>- Loyers, fermages, métayages (charges)</t>
  </si>
  <si>
    <t>- Ensemble des impôts et taxes</t>
  </si>
  <si>
    <t>- Charges de Personnel</t>
  </si>
  <si>
    <t>'=' Excédent brut d'exploitation</t>
  </si>
  <si>
    <t>+ Transferts de charges et autres produits</t>
  </si>
  <si>
    <t>- Dotation aux amortissements</t>
  </si>
  <si>
    <t>‘=’ Résultat d'exploitation</t>
  </si>
  <si>
    <t>+ Produits financiers</t>
  </si>
  <si>
    <t>- Charges financières</t>
  </si>
  <si>
    <t>' ='Résultat courant avant impôt</t>
  </si>
  <si>
    <t>Par unité de travail non salarié :</t>
  </si>
  <si>
    <t>Revenu disponible (€)</t>
  </si>
  <si>
    <t>Toutes OTEX</t>
  </si>
  <si>
    <t>Surface en fermage (en ha)</t>
  </si>
  <si>
    <t>UTA non salariée</t>
  </si>
  <si>
    <t>Rabais, ristournes, remises obtenus</t>
  </si>
  <si>
    <t>Approvisionnement (charge réelle)</t>
  </si>
  <si>
    <t>Autres Achats et Charges Externes</t>
  </si>
  <si>
    <t>='Valeur Ajoutée hors Fermages</t>
  </si>
  <si>
    <t>Subventions et Indemnités d'Assurance</t>
  </si>
  <si>
    <t>Loyers, fermages, métayages (charges)</t>
  </si>
  <si>
    <t>Ensemble des impôts et taxes</t>
  </si>
  <si>
    <t>Charges de Personnel</t>
  </si>
  <si>
    <t>=' Excédent brut d'exploitation</t>
  </si>
  <si>
    <t>Transferts de charges et autres produits</t>
  </si>
  <si>
    <t>Dotation aux amortissements</t>
  </si>
  <si>
    <t>Résultat d'exploitation</t>
  </si>
  <si>
    <t>Produits financiers</t>
  </si>
  <si>
    <t>Charges financières</t>
  </si>
  <si>
    <t>Résultat courant</t>
  </si>
  <si>
    <t>Charges sociales de l'exploitant</t>
  </si>
  <si>
    <t>Remboursements en capital emprunts à LMT</t>
  </si>
  <si>
    <t>Total dettes</t>
  </si>
  <si>
    <t>Revenue disponibe/UTANS</t>
  </si>
  <si>
    <t xml:space="preserve"> Taux endettement</t>
  </si>
  <si>
    <t>Résultats 2016 pour quelques systèmes de production (OTEX)</t>
  </si>
  <si>
    <t xml:space="preserve">RICA 2017 </t>
  </si>
  <si>
    <t xml:space="preserve">Caractéristiques physiques </t>
  </si>
  <si>
    <t>Surface en fermage (en hectares)</t>
  </si>
  <si>
    <t>Effectif truies mères</t>
  </si>
  <si>
    <t>Effectif porcs engrais</t>
  </si>
  <si>
    <t xml:space="preserve">Total capitaux propres </t>
  </si>
  <si>
    <t xml:space="preserve">Ensemble des dettes LMT et CT </t>
  </si>
  <si>
    <t>Solde intermédiaires de gestion (€)</t>
  </si>
  <si>
    <t>Total charges</t>
  </si>
  <si>
    <t>Valeur Ajoutée hors Fermages</t>
  </si>
  <si>
    <t>Excédent brut d'exploitation</t>
  </si>
  <si>
    <t>RCAI/UTANS</t>
  </si>
  <si>
    <t>Revenu par UTA non salariée</t>
  </si>
  <si>
    <t>RICA 2018</t>
  </si>
  <si>
    <t>Toutes Otex</t>
  </si>
  <si>
    <t>nombre d'exploitations représentées</t>
  </si>
  <si>
    <t>RICA 2019</t>
  </si>
  <si>
    <t>SAU : Surface agricole utilisée (en hectares)</t>
  </si>
  <si>
    <t>Ensemble des dettes LMT et CT</t>
  </si>
  <si>
    <t>Revenu disponible par UTA non salariée</t>
  </si>
  <si>
    <t>RICA 2020</t>
  </si>
  <si>
    <t>Total</t>
  </si>
  <si>
    <t>RICA 2021</t>
  </si>
  <si>
    <t>https://draaf.bretagne.agriculture.gouv.fr/comptes-de-l-agriculture-revenus-agricoles-r90.html</t>
  </si>
  <si>
    <t>Agreste, le site national de la statistique agricole</t>
  </si>
  <si>
    <t>Accès à l'Aide en ligne des tableaux multidimensionnels</t>
  </si>
  <si>
    <t>Source, définitions, méthode</t>
  </si>
  <si>
    <t>Mise à jour le 30/04/2024</t>
  </si>
  <si>
    <t>RICA 2022</t>
  </si>
  <si>
    <t>Superficie Agricole Utilisée (en ha)</t>
  </si>
  <si>
    <t>Porcs à l’engraissement               Effectif moyen</t>
  </si>
  <si>
    <t xml:space="preserve">Volailles                            </t>
  </si>
  <si>
    <t>Nombre d’UTA</t>
  </si>
  <si>
    <t>Nombre d’UTA non salariées</t>
  </si>
  <si>
    <t>Financement et éléments du bilan(€)</t>
  </si>
  <si>
    <t>dont capital d’exploitation</t>
  </si>
  <si>
    <t>Total des dettes</t>
  </si>
  <si>
    <t>Soldes intermédiaires de gestion (€)</t>
  </si>
  <si>
    <t>– approvisionnements</t>
  </si>
  <si>
    <t>– autres charges externes</t>
  </si>
  <si>
    <t>– Loyers, fermages, métayages (charges)</t>
  </si>
  <si>
    <t>– impôts et taxes</t>
  </si>
  <si>
    <t>– charges de Personnel</t>
  </si>
  <si>
    <t>+ Transferts de charges et autres produits de gestion</t>
  </si>
  <si>
    <t>– Dotation aux amortissements</t>
  </si>
  <si>
    <t>– charges financières</t>
  </si>
  <si>
    <t>=  Résultat courant avant impôts</t>
  </si>
  <si>
    <t>Résultat courant par ETP non salarié</t>
  </si>
  <si>
    <t>Solde disponible</t>
  </si>
  <si>
    <t>Solde disponible par ETP non salarié</t>
  </si>
  <si>
    <t>* Hors exploitations spécialisées en céréales</t>
  </si>
  <si>
    <t>Source : Agreste, Rica (Réseau d'information comptable agricole)</t>
  </si>
  <si>
    <t>Remarque :  Solde disponible (et non revenu disponible à partir de 2022, pour être cohérent avec ce qui est diffusé au niveau national (et pour éviter ambiguité avec  le revenu disponible calculé avec la source revenu fiscale)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</si>
</sst>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F_-;\-* #,##0.00\ _F_-;_-* &quot;-&quot;??\ _F_-;_-@_-"/>
    <numFmt numFmtId="167" formatCode="_-* #,##0\ _F_-;\-* #,##0\ _F_-;_-* &quot;-&quot;\ _F_-;_-@_-"/>
    <numFmt numFmtId="168" formatCode="_-* #,##0.00\ &quot;F&quot;_-;\-* #,##0.00\ &quot;F&quot;_-;_-* &quot;-&quot;??\ &quot;F&quot;_-;_-@_-"/>
    <numFmt numFmtId="169" formatCode="_-* #,##0\ &quot;F&quot;_-;\-* #,##0\ &quot;F&quot;_-;_-* &quot;-&quot;\ &quot;F&quot;_-;_-@_-"/>
    <numFmt numFmtId="170" formatCode="[&gt;=5]0;&quot;e&quot;"/>
    <numFmt numFmtId="171" formatCode="#,##0.0"/>
    <numFmt numFmtId="172" formatCode="#,###.00"/>
    <numFmt numFmtId="173" formatCode="0.0"/>
    <numFmt numFmtId="174" formatCode="[&gt;=5]0.0;&quot;e&quot;"/>
    <numFmt numFmtId="175" formatCode="[&gt;=5]0.00;&quot;e&quot;"/>
    <numFmt numFmtId="176" formatCode="#,###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[$-40C]dddd\ d\ mmmm\ yyyy"/>
    <numFmt numFmtId="183" formatCode="_-* #,##0_-;\-* #,##0_-;_-* &quot;-&quot;??_-;_-@_-"/>
  </numFmts>
  <fonts count="60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i/>
      <sz val="7"/>
      <name val="Times New Roman"/>
      <family val="1"/>
    </font>
    <font>
      <sz val="7"/>
      <name val="Arial"/>
      <family val="2"/>
    </font>
    <font>
      <strike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3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>
        <color indexed="8"/>
      </right>
      <top style="thick">
        <color indexed="8"/>
      </top>
      <bottom>
        <color indexed="8"/>
      </bottom>
    </border>
    <border>
      <left style="thin"/>
      <right style="thin"/>
      <top>
        <color indexed="63"/>
      </top>
      <bottom style="medium"/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8"/>
      </right>
      <top>
        <color indexed="8"/>
      </top>
      <bottom style="thick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ck">
        <color indexed="8"/>
      </right>
      <top>
        <color indexed="8"/>
      </top>
      <bottom style="medium"/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medium"/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/>
      <top style="thin"/>
      <bottom style="thick">
        <color indexed="8"/>
      </bottom>
    </border>
    <border>
      <left style="thin">
        <color indexed="8"/>
      </left>
      <right style="thin"/>
      <top style="thick">
        <color indexed="8"/>
      </top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3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/>
    </xf>
    <xf numFmtId="1" fontId="7" fillId="0" borderId="0" xfId="0" applyNumberFormat="1" applyFont="1" applyBorder="1" applyAlignment="1">
      <alignment/>
    </xf>
    <xf numFmtId="170" fontId="7" fillId="0" borderId="0" xfId="48" applyNumberFormat="1" applyFont="1" applyBorder="1" applyAlignment="1">
      <alignment horizontal="right"/>
    </xf>
    <xf numFmtId="170" fontId="7" fillId="0" borderId="0" xfId="48" applyNumberFormat="1" applyFont="1" applyBorder="1" applyAlignment="1">
      <alignment/>
    </xf>
    <xf numFmtId="3" fontId="7" fillId="0" borderId="0" xfId="48" applyNumberFormat="1" applyFont="1" applyBorder="1" applyAlignment="1">
      <alignment/>
    </xf>
    <xf numFmtId="4" fontId="7" fillId="0" borderId="0" xfId="0" applyNumberFormat="1" applyFont="1" applyFill="1" applyBorder="1" applyAlignment="1">
      <alignment wrapText="1"/>
    </xf>
    <xf numFmtId="4" fontId="7" fillId="0" borderId="0" xfId="0" applyNumberFormat="1" applyFont="1" applyFill="1" applyBorder="1" applyAlignment="1">
      <alignment horizontal="right" wrapText="1"/>
    </xf>
    <xf numFmtId="171" fontId="7" fillId="0" borderId="0" xfId="0" applyNumberFormat="1" applyFont="1" applyFill="1" applyBorder="1" applyAlignment="1">
      <alignment wrapText="1"/>
    </xf>
    <xf numFmtId="171" fontId="7" fillId="0" borderId="0" xfId="0" applyNumberFormat="1" applyFont="1" applyFill="1" applyBorder="1" applyAlignment="1">
      <alignment horizontal="right" wrapText="1"/>
    </xf>
    <xf numFmtId="171" fontId="7" fillId="0" borderId="0" xfId="0" applyNumberFormat="1" applyFont="1" applyBorder="1" applyAlignment="1">
      <alignment/>
    </xf>
    <xf numFmtId="171" fontId="5" fillId="0" borderId="0" xfId="0" applyNumberFormat="1" applyFont="1" applyFill="1" applyBorder="1" applyAlignment="1">
      <alignment wrapText="1"/>
    </xf>
    <xf numFmtId="171" fontId="5" fillId="0" borderId="0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0" fontId="7" fillId="0" borderId="0" xfId="49" applyNumberFormat="1" applyFont="1" applyBorder="1" applyAlignment="1">
      <alignment horizontal="right"/>
    </xf>
    <xf numFmtId="170" fontId="7" fillId="0" borderId="0" xfId="49" applyNumberFormat="1" applyFont="1" applyBorder="1" applyAlignment="1">
      <alignment/>
    </xf>
    <xf numFmtId="3" fontId="7" fillId="0" borderId="0" xfId="49" applyNumberFormat="1" applyFont="1" applyBorder="1" applyAlignment="1">
      <alignment/>
    </xf>
    <xf numFmtId="0" fontId="11" fillId="0" borderId="0" xfId="0" applyFont="1" applyBorder="1" applyAlignment="1">
      <alignment/>
    </xf>
    <xf numFmtId="170" fontId="7" fillId="0" borderId="0" xfId="50" applyNumberFormat="1" applyFont="1" applyBorder="1" applyAlignment="1">
      <alignment horizontal="right"/>
    </xf>
    <xf numFmtId="170" fontId="7" fillId="0" borderId="0" xfId="50" applyNumberFormat="1" applyFont="1" applyBorder="1" applyAlignment="1">
      <alignment/>
    </xf>
    <xf numFmtId="171" fontId="11" fillId="0" borderId="0" xfId="0" applyNumberFormat="1" applyFont="1" applyBorder="1" applyAlignment="1">
      <alignment/>
    </xf>
    <xf numFmtId="0" fontId="7" fillId="0" borderId="0" xfId="0" applyFont="1" applyFill="1" applyBorder="1" applyAlignment="1" quotePrefix="1">
      <alignment/>
    </xf>
    <xf numFmtId="3" fontId="7" fillId="0" borderId="0" xfId="0" applyNumberFormat="1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4" fontId="7" fillId="0" borderId="0" xfId="0" applyNumberFormat="1" applyFont="1" applyFill="1" applyBorder="1" applyAlignment="1">
      <alignment horizontal="center" wrapText="1"/>
    </xf>
    <xf numFmtId="171" fontId="7" fillId="0" borderId="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 quotePrefix="1">
      <alignment/>
    </xf>
    <xf numFmtId="49" fontId="5" fillId="0" borderId="11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3" fontId="15" fillId="0" borderId="12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172" fontId="15" fillId="0" borderId="12" xfId="0" applyNumberFormat="1" applyFont="1" applyBorder="1" applyAlignment="1">
      <alignment horizontal="center" vertical="top"/>
    </xf>
    <xf numFmtId="172" fontId="15" fillId="0" borderId="0" xfId="0" applyNumberFormat="1" applyFont="1" applyBorder="1" applyAlignment="1">
      <alignment horizontal="center" vertical="top"/>
    </xf>
    <xf numFmtId="3" fontId="15" fillId="0" borderId="12" xfId="0" applyNumberFormat="1" applyFont="1" applyBorder="1" applyAlignment="1">
      <alignment horizontal="center" vertical="top"/>
    </xf>
    <xf numFmtId="3" fontId="15" fillId="0" borderId="0" xfId="0" applyNumberFormat="1" applyFont="1" applyBorder="1" applyAlignment="1">
      <alignment horizontal="center" vertical="top"/>
    </xf>
    <xf numFmtId="3" fontId="15" fillId="0" borderId="13" xfId="0" applyNumberFormat="1" applyFont="1" applyBorder="1" applyAlignment="1">
      <alignment horizontal="center" vertical="top"/>
    </xf>
    <xf numFmtId="172" fontId="15" fillId="0" borderId="0" xfId="0" applyNumberFormat="1" applyFont="1" applyBorder="1" applyAlignment="1">
      <alignment horizontal="center"/>
    </xf>
    <xf numFmtId="171" fontId="15" fillId="0" borderId="0" xfId="0" applyNumberFormat="1" applyFont="1" applyBorder="1" applyAlignment="1">
      <alignment horizontal="center"/>
    </xf>
    <xf numFmtId="0" fontId="5" fillId="0" borderId="10" xfId="0" applyFont="1" applyFill="1" applyBorder="1" applyAlignment="1" quotePrefix="1">
      <alignment/>
    </xf>
    <xf numFmtId="0" fontId="0" fillId="0" borderId="0" xfId="0" applyBorder="1" applyAlignment="1">
      <alignment/>
    </xf>
    <xf numFmtId="3" fontId="15" fillId="0" borderId="14" xfId="0" applyNumberFormat="1" applyFont="1" applyBorder="1" applyAlignment="1">
      <alignment horizontal="center" vertical="top"/>
    </xf>
    <xf numFmtId="3" fontId="15" fillId="0" borderId="11" xfId="0" applyNumberFormat="1" applyFont="1" applyBorder="1" applyAlignment="1">
      <alignment horizontal="center" vertical="top"/>
    </xf>
    <xf numFmtId="3" fontId="15" fillId="0" borderId="0" xfId="0" applyNumberFormat="1" applyFont="1" applyBorder="1" applyAlignment="1">
      <alignment horizontal="center" vertical="top"/>
    </xf>
    <xf numFmtId="3" fontId="7" fillId="0" borderId="14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172" fontId="15" fillId="0" borderId="14" xfId="0" applyNumberFormat="1" applyFont="1" applyBorder="1" applyAlignment="1">
      <alignment horizontal="center" vertical="top"/>
    </xf>
    <xf numFmtId="172" fontId="15" fillId="0" borderId="11" xfId="0" applyNumberFormat="1" applyFont="1" applyBorder="1" applyAlignment="1">
      <alignment horizontal="center" vertical="top"/>
    </xf>
    <xf numFmtId="172" fontId="15" fillId="0" borderId="0" xfId="0" applyNumberFormat="1" applyFont="1" applyBorder="1" applyAlignment="1">
      <alignment horizontal="center" vertical="top"/>
    </xf>
    <xf numFmtId="172" fontId="15" fillId="0" borderId="14" xfId="0" applyNumberFormat="1" applyFont="1" applyBorder="1" applyAlignment="1">
      <alignment horizontal="center"/>
    </xf>
    <xf numFmtId="172" fontId="15" fillId="0" borderId="11" xfId="0" applyNumberFormat="1" applyFont="1" applyBorder="1" applyAlignment="1">
      <alignment horizontal="center"/>
    </xf>
    <xf numFmtId="172" fontId="15" fillId="0" borderId="0" xfId="0" applyNumberFormat="1" applyFont="1" applyBorder="1" applyAlignment="1">
      <alignment horizontal="center"/>
    </xf>
    <xf numFmtId="3" fontId="7" fillId="0" borderId="14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wrapText="1"/>
    </xf>
    <xf numFmtId="171" fontId="15" fillId="0" borderId="14" xfId="0" applyNumberFormat="1" applyFont="1" applyBorder="1" applyAlignment="1">
      <alignment horizontal="center" vertical="top"/>
    </xf>
    <xf numFmtId="171" fontId="15" fillId="0" borderId="11" xfId="0" applyNumberFormat="1" applyFont="1" applyBorder="1" applyAlignment="1">
      <alignment horizontal="center" vertical="top"/>
    </xf>
    <xf numFmtId="171" fontId="15" fillId="0" borderId="0" xfId="0" applyNumberFormat="1" applyFont="1" applyBorder="1" applyAlignment="1">
      <alignment horizontal="center" vertical="top"/>
    </xf>
    <xf numFmtId="173" fontId="15" fillId="0" borderId="14" xfId="0" applyNumberFormat="1" applyFont="1" applyBorder="1" applyAlignment="1">
      <alignment horizontal="center"/>
    </xf>
    <xf numFmtId="171" fontId="15" fillId="0" borderId="11" xfId="0" applyNumberFormat="1" applyFont="1" applyBorder="1" applyAlignment="1">
      <alignment horizontal="center"/>
    </xf>
    <xf numFmtId="171" fontId="15" fillId="0" borderId="0" xfId="0" applyNumberFormat="1" applyFont="1" applyBorder="1" applyAlignment="1">
      <alignment horizontal="center"/>
    </xf>
    <xf numFmtId="171" fontId="15" fillId="0" borderId="14" xfId="0" applyNumberFormat="1" applyFont="1" applyBorder="1" applyAlignment="1">
      <alignment horizontal="center"/>
    </xf>
    <xf numFmtId="3" fontId="15" fillId="0" borderId="14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171" fontId="7" fillId="0" borderId="14" xfId="0" applyNumberFormat="1" applyFont="1" applyFill="1" applyBorder="1" applyAlignment="1">
      <alignment horizontal="center" wrapText="1"/>
    </xf>
    <xf numFmtId="171" fontId="7" fillId="0" borderId="11" xfId="0" applyNumberFormat="1" applyFont="1" applyFill="1" applyBorder="1" applyAlignment="1">
      <alignment horizontal="center" wrapText="1"/>
    </xf>
    <xf numFmtId="171" fontId="7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 quotePrefix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15" fillId="0" borderId="0" xfId="0" applyNumberFormat="1" applyFont="1" applyBorder="1" applyAlignment="1">
      <alignment horizontal="left" vertical="top"/>
    </xf>
    <xf numFmtId="3" fontId="15" fillId="0" borderId="14" xfId="0" applyNumberFormat="1" applyFont="1" applyBorder="1" applyAlignment="1">
      <alignment horizontal="center" vertical="top"/>
    </xf>
    <xf numFmtId="172" fontId="15" fillId="0" borderId="14" xfId="0" applyNumberFormat="1" applyFont="1" applyBorder="1" applyAlignment="1">
      <alignment horizontal="center" vertical="top"/>
    </xf>
    <xf numFmtId="171" fontId="15" fillId="0" borderId="14" xfId="0" applyNumberFormat="1" applyFont="1" applyBorder="1" applyAlignment="1">
      <alignment horizontal="center" vertical="top"/>
    </xf>
    <xf numFmtId="171" fontId="15" fillId="0" borderId="0" xfId="0" applyNumberFormat="1" applyFont="1" applyBorder="1" applyAlignment="1">
      <alignment horizontal="center" vertical="top"/>
    </xf>
    <xf numFmtId="173" fontId="15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left" vertical="top" inden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3" fontId="5" fillId="0" borderId="14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172" fontId="15" fillId="0" borderId="14" xfId="0" applyNumberFormat="1" applyFont="1" applyBorder="1" applyAlignment="1">
      <alignment horizontal="center"/>
    </xf>
    <xf numFmtId="171" fontId="15" fillId="0" borderId="14" xfId="0" applyNumberFormat="1" applyFont="1" applyFill="1" applyBorder="1" applyAlignment="1">
      <alignment horizontal="center" vertical="top"/>
    </xf>
    <xf numFmtId="171" fontId="15" fillId="0" borderId="0" xfId="0" applyNumberFormat="1" applyFont="1" applyFill="1" applyBorder="1" applyAlignment="1">
      <alignment horizontal="center" vertical="top"/>
    </xf>
    <xf numFmtId="173" fontId="15" fillId="0" borderId="14" xfId="0" applyNumberFormat="1" applyFont="1" applyFill="1" applyBorder="1" applyAlignment="1">
      <alignment horizontal="center"/>
    </xf>
    <xf numFmtId="171" fontId="15" fillId="0" borderId="0" xfId="0" applyNumberFormat="1" applyFont="1" applyFill="1" applyBorder="1" applyAlignment="1">
      <alignment horizontal="center"/>
    </xf>
    <xf numFmtId="171" fontId="15" fillId="0" borderId="14" xfId="0" applyNumberFormat="1" applyFont="1" applyFill="1" applyBorder="1" applyAlignment="1">
      <alignment horizontal="center"/>
    </xf>
    <xf numFmtId="171" fontId="17" fillId="0" borderId="14" xfId="0" applyNumberFormat="1" applyFont="1" applyFill="1" applyBorder="1" applyAlignment="1">
      <alignment horizontal="center"/>
    </xf>
    <xf numFmtId="171" fontId="17" fillId="0" borderId="0" xfId="0" applyNumberFormat="1" applyFont="1" applyFill="1" applyBorder="1" applyAlignment="1">
      <alignment horizontal="center"/>
    </xf>
    <xf numFmtId="3" fontId="15" fillId="0" borderId="14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171" fontId="5" fillId="0" borderId="14" xfId="0" applyNumberFormat="1" applyFont="1" applyFill="1" applyBorder="1" applyAlignment="1">
      <alignment horizontal="center" wrapText="1"/>
    </xf>
    <xf numFmtId="171" fontId="5" fillId="0" borderId="0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/>
    </xf>
    <xf numFmtId="0" fontId="7" fillId="0" borderId="0" xfId="0" applyFont="1" applyFill="1" applyAlignment="1">
      <alignment/>
    </xf>
    <xf numFmtId="171" fontId="7" fillId="0" borderId="1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49" fontId="5" fillId="33" borderId="0" xfId="62" applyNumberFormat="1" applyFont="1" applyFill="1" applyBorder="1" applyAlignment="1">
      <alignment vertical="center" wrapText="1"/>
      <protection/>
    </xf>
    <xf numFmtId="3" fontId="5" fillId="33" borderId="0" xfId="62" applyNumberFormat="1" applyFont="1" applyFill="1" applyBorder="1" applyAlignment="1">
      <alignment horizontal="center" vertical="center" wrapText="1"/>
      <protection/>
    </xf>
    <xf numFmtId="0" fontId="5" fillId="34" borderId="0" xfId="62" applyFont="1" applyFill="1" applyBorder="1" applyAlignment="1">
      <alignment horizontal="left" wrapText="1"/>
      <protection/>
    </xf>
    <xf numFmtId="3" fontId="7" fillId="34" borderId="0" xfId="62" applyNumberFormat="1" applyFont="1" applyFill="1" applyBorder="1" applyAlignment="1">
      <alignment horizontal="center"/>
      <protection/>
    </xf>
    <xf numFmtId="0" fontId="7" fillId="0" borderId="0" xfId="62" applyFont="1" applyFill="1" applyBorder="1" applyAlignment="1">
      <alignment horizontal="left" wrapText="1"/>
      <protection/>
    </xf>
    <xf numFmtId="171" fontId="7" fillId="0" borderId="0" xfId="62" applyNumberFormat="1" applyFont="1" applyFill="1" applyBorder="1" applyAlignment="1">
      <alignment horizontal="center"/>
      <protection/>
    </xf>
    <xf numFmtId="3" fontId="7" fillId="0" borderId="0" xfId="62" applyNumberFormat="1" applyFont="1" applyFill="1" applyBorder="1" applyAlignment="1">
      <alignment horizontal="center"/>
      <protection/>
    </xf>
    <xf numFmtId="171" fontId="7" fillId="34" borderId="0" xfId="62" applyNumberFormat="1" applyFont="1" applyFill="1" applyBorder="1" applyAlignment="1">
      <alignment horizontal="center"/>
      <protection/>
    </xf>
    <xf numFmtId="0" fontId="7" fillId="33" borderId="0" xfId="62" applyFont="1" applyFill="1" applyBorder="1" applyAlignment="1">
      <alignment horizontal="left" wrapText="1"/>
      <protection/>
    </xf>
    <xf numFmtId="171" fontId="7" fillId="33" borderId="0" xfId="62" applyNumberFormat="1" applyFont="1" applyFill="1" applyBorder="1" applyAlignment="1">
      <alignment horizontal="center"/>
      <protection/>
    </xf>
    <xf numFmtId="0" fontId="7" fillId="35" borderId="0" xfId="62" applyFont="1" applyFill="1" applyBorder="1" applyAlignment="1">
      <alignment horizontal="left" wrapText="1"/>
      <protection/>
    </xf>
    <xf numFmtId="171" fontId="7" fillId="35" borderId="0" xfId="62" applyNumberFormat="1" applyFont="1" applyFill="1" applyBorder="1" applyAlignment="1">
      <alignment horizontal="center"/>
      <protection/>
    </xf>
    <xf numFmtId="0" fontId="7" fillId="35" borderId="0" xfId="62" applyFont="1" applyFill="1" applyBorder="1" applyAlignment="1" quotePrefix="1">
      <alignment horizontal="left" wrapText="1"/>
      <protection/>
    </xf>
    <xf numFmtId="171" fontId="5" fillId="33" borderId="0" xfId="62" applyNumberFormat="1" applyFont="1" applyFill="1" applyBorder="1" applyAlignment="1">
      <alignment horizontal="center" vertical="center" wrapText="1"/>
      <protection/>
    </xf>
    <xf numFmtId="49" fontId="5" fillId="35" borderId="0" xfId="62" applyNumberFormat="1" applyFont="1" applyFill="1" applyBorder="1" applyAlignment="1" quotePrefix="1">
      <alignment horizontal="left" wrapText="1"/>
      <protection/>
    </xf>
    <xf numFmtId="49" fontId="5" fillId="33" borderId="0" xfId="62" applyNumberFormat="1" applyFont="1" applyFill="1" applyBorder="1" applyAlignment="1">
      <alignment horizontal="left" wrapText="1"/>
      <protection/>
    </xf>
    <xf numFmtId="0" fontId="5" fillId="35" borderId="0" xfId="62" applyFont="1" applyFill="1" applyBorder="1" applyAlignment="1">
      <alignment horizontal="left" wrapText="1"/>
      <protection/>
    </xf>
    <xf numFmtId="171" fontId="5" fillId="35" borderId="0" xfId="62" applyNumberFormat="1" applyFont="1" applyFill="1" applyBorder="1" applyAlignment="1">
      <alignment horizontal="center"/>
      <protection/>
    </xf>
    <xf numFmtId="0" fontId="5" fillId="33" borderId="0" xfId="62" applyFont="1" applyFill="1" applyBorder="1" applyAlignment="1">
      <alignment horizontal="left" wrapText="1"/>
      <protection/>
    </xf>
    <xf numFmtId="171" fontId="5" fillId="33" borderId="0" xfId="62" applyNumberFormat="1" applyFont="1" applyFill="1" applyBorder="1" applyAlignment="1">
      <alignment horizontal="center"/>
      <protection/>
    </xf>
    <xf numFmtId="0" fontId="16" fillId="35" borderId="0" xfId="62" applyFont="1" applyFill="1" applyBorder="1">
      <alignment/>
      <protection/>
    </xf>
    <xf numFmtId="0" fontId="7" fillId="35" borderId="0" xfId="62" applyFont="1" applyFill="1" applyBorder="1" applyAlignment="1">
      <alignment horizontal="center"/>
      <protection/>
    </xf>
    <xf numFmtId="3" fontId="5" fillId="33" borderId="14" xfId="62" applyNumberFormat="1" applyFont="1" applyFill="1" applyBorder="1" applyAlignment="1">
      <alignment horizontal="center" vertical="center" wrapText="1"/>
      <protection/>
    </xf>
    <xf numFmtId="3" fontId="7" fillId="36" borderId="14" xfId="62" applyNumberFormat="1" applyFont="1" applyFill="1" applyBorder="1" applyAlignment="1">
      <alignment horizontal="center"/>
      <protection/>
    </xf>
    <xf numFmtId="171" fontId="7" fillId="0" borderId="14" xfId="62" applyNumberFormat="1" applyFont="1" applyFill="1" applyBorder="1" applyAlignment="1">
      <alignment horizontal="center"/>
      <protection/>
    </xf>
    <xf numFmtId="3" fontId="7" fillId="0" borderId="14" xfId="62" applyNumberFormat="1" applyFont="1" applyBorder="1" applyAlignment="1">
      <alignment horizontal="center"/>
      <protection/>
    </xf>
    <xf numFmtId="3" fontId="7" fillId="0" borderId="14" xfId="62" applyNumberFormat="1" applyFont="1" applyFill="1" applyBorder="1" applyAlignment="1">
      <alignment horizontal="center"/>
      <protection/>
    </xf>
    <xf numFmtId="171" fontId="7" fillId="36" borderId="14" xfId="62" applyNumberFormat="1" applyFont="1" applyFill="1" applyBorder="1" applyAlignment="1">
      <alignment horizontal="center"/>
      <protection/>
    </xf>
    <xf numFmtId="171" fontId="7" fillId="33" borderId="14" xfId="62" applyNumberFormat="1" applyFont="1" applyFill="1" applyBorder="1" applyAlignment="1">
      <alignment horizontal="center"/>
      <protection/>
    </xf>
    <xf numFmtId="171" fontId="7" fillId="35" borderId="14" xfId="62" applyNumberFormat="1" applyFont="1" applyFill="1" applyBorder="1" applyAlignment="1">
      <alignment horizontal="center"/>
      <protection/>
    </xf>
    <xf numFmtId="171" fontId="5" fillId="33" borderId="14" xfId="62" applyNumberFormat="1" applyFont="1" applyFill="1" applyBorder="1" applyAlignment="1">
      <alignment horizontal="center" vertical="center" wrapText="1"/>
      <protection/>
    </xf>
    <xf numFmtId="171" fontId="5" fillId="35" borderId="14" xfId="62" applyNumberFormat="1" applyFont="1" applyFill="1" applyBorder="1" applyAlignment="1">
      <alignment horizontal="center"/>
      <protection/>
    </xf>
    <xf numFmtId="171" fontId="5" fillId="33" borderId="14" xfId="62" applyNumberFormat="1" applyFont="1" applyFill="1" applyBorder="1" applyAlignment="1">
      <alignment horizontal="center"/>
      <protection/>
    </xf>
    <xf numFmtId="170" fontId="7" fillId="0" borderId="0" xfId="48" applyNumberFormat="1" applyFont="1" applyBorder="1" applyAlignment="1" quotePrefix="1">
      <alignment horizontal="center"/>
    </xf>
    <xf numFmtId="170" fontId="7" fillId="0" borderId="0" xfId="48" applyNumberFormat="1" applyFont="1" applyBorder="1" applyAlignment="1" quotePrefix="1">
      <alignment horizontal="right"/>
    </xf>
    <xf numFmtId="171" fontId="7" fillId="0" borderId="0" xfId="0" applyNumberFormat="1" applyFont="1" applyFill="1" applyBorder="1" applyAlignment="1" quotePrefix="1">
      <alignment horizontal="right" wrapText="1"/>
    </xf>
    <xf numFmtId="174" fontId="7" fillId="0" borderId="0" xfId="48" applyNumberFormat="1" applyFont="1" applyBorder="1" applyAlignment="1">
      <alignment/>
    </xf>
    <xf numFmtId="175" fontId="7" fillId="0" borderId="0" xfId="48" applyNumberFormat="1" applyFont="1" applyBorder="1" applyAlignment="1">
      <alignment horizontal="right"/>
    </xf>
    <xf numFmtId="175" fontId="7" fillId="0" borderId="0" xfId="48" applyNumberFormat="1" applyFont="1" applyBorder="1" applyAlignment="1" quotePrefix="1">
      <alignment horizontal="center"/>
    </xf>
    <xf numFmtId="173" fontId="7" fillId="0" borderId="0" xfId="0" applyNumberFormat="1" applyFont="1" applyBorder="1" applyAlignment="1">
      <alignment/>
    </xf>
    <xf numFmtId="173" fontId="7" fillId="0" borderId="0" xfId="48" applyNumberFormat="1" applyFont="1" applyBorder="1" applyAlignment="1" quotePrefix="1">
      <alignment horizontal="center"/>
    </xf>
    <xf numFmtId="173" fontId="7" fillId="0" borderId="0" xfId="48" applyNumberFormat="1" applyFont="1" applyBorder="1" applyAlignment="1">
      <alignment/>
    </xf>
    <xf numFmtId="173" fontId="7" fillId="0" borderId="0" xfId="0" applyNumberFormat="1" applyFont="1" applyFill="1" applyBorder="1" applyAlignment="1">
      <alignment wrapText="1"/>
    </xf>
    <xf numFmtId="1" fontId="7" fillId="0" borderId="0" xfId="48" applyNumberFormat="1" applyFont="1" applyBorder="1" applyAlignment="1">
      <alignment/>
    </xf>
    <xf numFmtId="1" fontId="0" fillId="0" borderId="0" xfId="0" applyNumberFormat="1" applyAlignment="1">
      <alignment/>
    </xf>
    <xf numFmtId="1" fontId="7" fillId="0" borderId="0" xfId="48" applyNumberFormat="1" applyFont="1" applyBorder="1" applyAlignment="1" quotePrefix="1">
      <alignment horizontal="right"/>
    </xf>
    <xf numFmtId="1" fontId="7" fillId="0" borderId="0" xfId="48" applyNumberFormat="1" applyFont="1" applyBorder="1" applyAlignment="1" quotePrefix="1">
      <alignment horizontal="center"/>
    </xf>
    <xf numFmtId="1" fontId="7" fillId="0" borderId="0" xfId="48" applyNumberFormat="1" applyFont="1" applyBorder="1" applyAlignment="1">
      <alignment horizontal="right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top" wrapText="1"/>
    </xf>
    <xf numFmtId="3" fontId="15" fillId="0" borderId="15" xfId="0" applyNumberFormat="1" applyFont="1" applyFill="1" applyBorder="1" applyAlignment="1">
      <alignment horizontal="center" vertical="center"/>
    </xf>
    <xf numFmtId="3" fontId="15" fillId="0" borderId="15" xfId="0" applyNumberFormat="1" applyFont="1" applyFill="1" applyBorder="1" applyAlignment="1">
      <alignment horizontal="right" vertical="top"/>
    </xf>
    <xf numFmtId="0" fontId="17" fillId="37" borderId="15" xfId="0" applyFont="1" applyFill="1" applyBorder="1" applyAlignment="1">
      <alignment horizontal="left" vertical="top" wrapText="1"/>
    </xf>
    <xf numFmtId="3" fontId="15" fillId="37" borderId="15" xfId="0" applyNumberFormat="1" applyFont="1" applyFill="1" applyBorder="1" applyAlignment="1">
      <alignment horizontal="center" vertical="center"/>
    </xf>
    <xf numFmtId="3" fontId="15" fillId="37" borderId="15" xfId="0" applyNumberFormat="1" applyFont="1" applyFill="1" applyBorder="1" applyAlignment="1">
      <alignment horizontal="right" vertical="top"/>
    </xf>
    <xf numFmtId="171" fontId="15" fillId="0" borderId="15" xfId="0" applyNumberFormat="1" applyFont="1" applyFill="1" applyBorder="1" applyAlignment="1">
      <alignment horizontal="center" vertical="center"/>
    </xf>
    <xf numFmtId="171" fontId="15" fillId="0" borderId="15" xfId="0" applyNumberFormat="1" applyFont="1" applyFill="1" applyBorder="1" applyAlignment="1">
      <alignment horizontal="right" vertical="top"/>
    </xf>
    <xf numFmtId="4" fontId="15" fillId="37" borderId="15" xfId="0" applyNumberFormat="1" applyFont="1" applyFill="1" applyBorder="1" applyAlignment="1">
      <alignment horizontal="center" vertical="center"/>
    </xf>
    <xf numFmtId="4" fontId="15" fillId="37" borderId="15" xfId="0" applyNumberFormat="1" applyFont="1" applyFill="1" applyBorder="1" applyAlignment="1">
      <alignment horizontal="right" vertical="top"/>
    </xf>
    <xf numFmtId="49" fontId="15" fillId="37" borderId="15" xfId="0" applyNumberFormat="1" applyFont="1" applyFill="1" applyBorder="1" applyAlignment="1">
      <alignment horizontal="left" vertical="top" wrapText="1"/>
    </xf>
    <xf numFmtId="171" fontId="15" fillId="37" borderId="15" xfId="0" applyNumberFormat="1" applyFont="1" applyFill="1" applyBorder="1" applyAlignment="1">
      <alignment horizontal="center" vertical="center"/>
    </xf>
    <xf numFmtId="171" fontId="15" fillId="37" borderId="15" xfId="0" applyNumberFormat="1" applyFont="1" applyFill="1" applyBorder="1" applyAlignment="1">
      <alignment horizontal="right" vertical="top"/>
    </xf>
    <xf numFmtId="0" fontId="15" fillId="0" borderId="16" xfId="0" applyFont="1" applyFill="1" applyBorder="1" applyAlignment="1">
      <alignment horizontal="left" vertical="top" wrapText="1"/>
    </xf>
    <xf numFmtId="171" fontId="15" fillId="0" borderId="12" xfId="0" applyNumberFormat="1" applyFont="1" applyFill="1" applyBorder="1" applyAlignment="1">
      <alignment horizontal="center" vertical="center"/>
    </xf>
    <xf numFmtId="171" fontId="15" fillId="0" borderId="12" xfId="0" applyNumberFormat="1" applyFont="1" applyFill="1" applyBorder="1" applyAlignment="1">
      <alignment horizontal="right" vertical="top"/>
    </xf>
    <xf numFmtId="0" fontId="15" fillId="37" borderId="15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15" fillId="0" borderId="17" xfId="54" applyFont="1" applyBorder="1" applyAlignment="1">
      <alignment horizontal="left" vertical="top" wrapText="1"/>
      <protection/>
    </xf>
    <xf numFmtId="3" fontId="15" fillId="0" borderId="17" xfId="54" applyNumberFormat="1" applyFont="1" applyBorder="1" applyAlignment="1">
      <alignment horizontal="center" vertical="top"/>
      <protection/>
    </xf>
    <xf numFmtId="4" fontId="15" fillId="0" borderId="17" xfId="54" applyNumberFormat="1" applyFont="1" applyBorder="1" applyAlignment="1">
      <alignment horizontal="center" vertical="top"/>
      <protection/>
    </xf>
    <xf numFmtId="0" fontId="17" fillId="38" borderId="17" xfId="54" applyFont="1" applyFill="1" applyBorder="1" applyAlignment="1">
      <alignment horizontal="left" vertical="top" wrapText="1"/>
      <protection/>
    </xf>
    <xf numFmtId="4" fontId="15" fillId="38" borderId="17" xfId="54" applyNumberFormat="1" applyFont="1" applyFill="1" applyBorder="1" applyAlignment="1">
      <alignment horizontal="center" vertical="top"/>
      <protection/>
    </xf>
    <xf numFmtId="3" fontId="15" fillId="38" borderId="17" xfId="54" applyNumberFormat="1" applyFont="1" applyFill="1" applyBorder="1" applyAlignment="1">
      <alignment horizontal="center" vertical="top"/>
      <protection/>
    </xf>
    <xf numFmtId="0" fontId="15" fillId="0" borderId="17" xfId="54" applyFont="1" applyFill="1" applyBorder="1" applyAlignment="1">
      <alignment horizontal="left" vertical="top" wrapText="1"/>
      <protection/>
    </xf>
    <xf numFmtId="3" fontId="15" fillId="0" borderId="17" xfId="54" applyNumberFormat="1" applyFont="1" applyFill="1" applyBorder="1" applyAlignment="1">
      <alignment horizontal="center" vertical="top"/>
      <protection/>
    </xf>
    <xf numFmtId="0" fontId="15" fillId="0" borderId="17" xfId="54" applyFont="1" applyBorder="1" applyAlignment="1" quotePrefix="1">
      <alignment horizontal="left" vertical="top" wrapText="1"/>
      <protection/>
    </xf>
    <xf numFmtId="0" fontId="15" fillId="38" borderId="17" xfId="54" applyFont="1" applyFill="1" applyBorder="1" applyAlignment="1" quotePrefix="1">
      <alignment horizontal="left" vertical="top" wrapText="1"/>
      <protection/>
    </xf>
    <xf numFmtId="0" fontId="15" fillId="39" borderId="17" xfId="54" applyFont="1" applyFill="1" applyBorder="1" applyAlignment="1" quotePrefix="1">
      <alignment horizontal="left" vertical="top" wrapText="1"/>
      <protection/>
    </xf>
    <xf numFmtId="3" fontId="15" fillId="39" borderId="17" xfId="54" applyNumberFormat="1" applyFont="1" applyFill="1" applyBorder="1" applyAlignment="1">
      <alignment horizontal="center" vertical="top"/>
      <protection/>
    </xf>
    <xf numFmtId="0" fontId="15" fillId="38" borderId="17" xfId="54" applyFont="1" applyFill="1" applyBorder="1" applyAlignment="1">
      <alignment horizontal="left" vertical="top" wrapText="1"/>
      <protection/>
    </xf>
    <xf numFmtId="173" fontId="15" fillId="0" borderId="17" xfId="54" applyNumberFormat="1" applyFont="1" applyBorder="1" applyAlignment="1">
      <alignment horizontal="center" vertical="top"/>
      <protection/>
    </xf>
    <xf numFmtId="1" fontId="15" fillId="0" borderId="17" xfId="54" applyNumberFormat="1" applyFont="1" applyBorder="1" applyAlignment="1">
      <alignment horizontal="center" vertical="top"/>
      <protection/>
    </xf>
    <xf numFmtId="0" fontId="17" fillId="39" borderId="17" xfId="54" applyFont="1" applyFill="1" applyBorder="1" applyAlignment="1">
      <alignment horizontal="left" vertical="top" wrapText="1"/>
      <protection/>
    </xf>
    <xf numFmtId="0" fontId="17" fillId="0" borderId="18" xfId="54" applyFont="1" applyBorder="1" applyAlignment="1">
      <alignment horizontal="center" wrapText="1"/>
      <protection/>
    </xf>
    <xf numFmtId="0" fontId="17" fillId="0" borderId="18" xfId="54" applyFont="1" applyBorder="1" applyAlignment="1">
      <alignment horizontal="center" vertical="center" wrapText="1"/>
      <protection/>
    </xf>
    <xf numFmtId="0" fontId="17" fillId="0" borderId="19" xfId="54" applyFont="1" applyBorder="1" applyAlignment="1">
      <alignment horizontal="center" vertical="center" wrapText="1"/>
      <protection/>
    </xf>
    <xf numFmtId="0" fontId="18" fillId="0" borderId="16" xfId="54" applyFont="1" applyBorder="1" applyAlignment="1">
      <alignment horizontal="center" vertical="center" wrapText="1"/>
      <protection/>
    </xf>
    <xf numFmtId="0" fontId="15" fillId="0" borderId="20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5" fillId="0" borderId="16" xfId="0" applyFont="1" applyBorder="1" applyAlignment="1">
      <alignment horizontal="left" vertical="top" wrapText="1"/>
    </xf>
    <xf numFmtId="3" fontId="15" fillId="0" borderId="12" xfId="0" applyNumberFormat="1" applyFont="1" applyBorder="1" applyAlignment="1">
      <alignment horizontal="center" vertical="top"/>
    </xf>
    <xf numFmtId="3" fontId="15" fillId="0" borderId="22" xfId="0" applyNumberFormat="1" applyFont="1" applyBorder="1" applyAlignment="1">
      <alignment horizontal="center" vertical="top"/>
    </xf>
    <xf numFmtId="0" fontId="15" fillId="40" borderId="16" xfId="0" applyFont="1" applyFill="1" applyBorder="1" applyAlignment="1">
      <alignment horizontal="left" vertical="top" wrapText="1"/>
    </xf>
    <xf numFmtId="3" fontId="15" fillId="40" borderId="12" xfId="0" applyNumberFormat="1" applyFont="1" applyFill="1" applyBorder="1" applyAlignment="1">
      <alignment horizontal="center" vertical="top"/>
    </xf>
    <xf numFmtId="3" fontId="15" fillId="40" borderId="22" xfId="0" applyNumberFormat="1" applyFont="1" applyFill="1" applyBorder="1" applyAlignment="1">
      <alignment horizontal="center" vertical="top"/>
    </xf>
    <xf numFmtId="0" fontId="15" fillId="0" borderId="16" xfId="0" applyFont="1" applyFill="1" applyBorder="1" applyAlignment="1">
      <alignment horizontal="left" vertical="top" wrapText="1"/>
    </xf>
    <xf numFmtId="4" fontId="15" fillId="0" borderId="12" xfId="0" applyNumberFormat="1" applyFont="1" applyBorder="1" applyAlignment="1">
      <alignment horizontal="center" vertical="top"/>
    </xf>
    <xf numFmtId="4" fontId="15" fillId="0" borderId="22" xfId="0" applyNumberFormat="1" applyFont="1" applyBorder="1" applyAlignment="1">
      <alignment horizontal="center" vertical="top"/>
    </xf>
    <xf numFmtId="176" fontId="15" fillId="0" borderId="12" xfId="0" applyNumberFormat="1" applyFont="1" applyBorder="1" applyAlignment="1">
      <alignment horizontal="center" vertical="top"/>
    </xf>
    <xf numFmtId="0" fontId="17" fillId="40" borderId="16" xfId="0" applyFont="1" applyFill="1" applyBorder="1" applyAlignment="1">
      <alignment horizontal="left" vertical="top" wrapText="1"/>
    </xf>
    <xf numFmtId="4" fontId="15" fillId="40" borderId="12" xfId="0" applyNumberFormat="1" applyFont="1" applyFill="1" applyBorder="1" applyAlignment="1">
      <alignment horizontal="center" vertical="top"/>
    </xf>
    <xf numFmtId="4" fontId="15" fillId="40" borderId="22" xfId="0" applyNumberFormat="1" applyFont="1" applyFill="1" applyBorder="1" applyAlignment="1">
      <alignment horizontal="center" vertical="top"/>
    </xf>
    <xf numFmtId="3" fontId="15" fillId="23" borderId="12" xfId="0" applyNumberFormat="1" applyFont="1" applyFill="1" applyBorder="1" applyAlignment="1">
      <alignment horizontal="center" vertical="top"/>
    </xf>
    <xf numFmtId="3" fontId="15" fillId="23" borderId="22" xfId="0" applyNumberFormat="1" applyFont="1" applyFill="1" applyBorder="1" applyAlignment="1">
      <alignment horizontal="center" vertical="top"/>
    </xf>
    <xf numFmtId="0" fontId="15" fillId="0" borderId="17" xfId="0" applyFont="1" applyBorder="1" applyAlignment="1">
      <alignment horizontal="left" vertical="top" wrapText="1"/>
    </xf>
    <xf numFmtId="0" fontId="0" fillId="0" borderId="0" xfId="0" applyAlignment="1">
      <alignment/>
    </xf>
    <xf numFmtId="3" fontId="15" fillId="0" borderId="12" xfId="56" applyNumberFormat="1" applyFont="1" applyBorder="1" applyAlignment="1">
      <alignment horizontal="right" vertical="top"/>
      <protection/>
    </xf>
    <xf numFmtId="3" fontId="15" fillId="0" borderId="12" xfId="59" applyNumberFormat="1" applyFont="1" applyBorder="1" applyAlignment="1">
      <alignment horizontal="right" vertical="top"/>
      <protection/>
    </xf>
    <xf numFmtId="3" fontId="15" fillId="0" borderId="22" xfId="56" applyNumberFormat="1" applyFont="1" applyBorder="1" applyAlignment="1">
      <alignment horizontal="right" vertical="top"/>
      <protection/>
    </xf>
    <xf numFmtId="3" fontId="15" fillId="40" borderId="12" xfId="0" applyNumberFormat="1" applyFont="1" applyFill="1" applyBorder="1" applyAlignment="1">
      <alignment horizontal="center" vertical="top"/>
    </xf>
    <xf numFmtId="3" fontId="15" fillId="40" borderId="22" xfId="0" applyNumberFormat="1" applyFont="1" applyFill="1" applyBorder="1" applyAlignment="1">
      <alignment horizontal="center" vertical="top"/>
    </xf>
    <xf numFmtId="4" fontId="15" fillId="0" borderId="12" xfId="56" applyNumberFormat="1" applyFont="1" applyBorder="1" applyAlignment="1">
      <alignment horizontal="right" vertical="top"/>
      <protection/>
    </xf>
    <xf numFmtId="4" fontId="15" fillId="0" borderId="12" xfId="59" applyNumberFormat="1" applyFont="1" applyBorder="1" applyAlignment="1">
      <alignment horizontal="right" vertical="top"/>
      <protection/>
    </xf>
    <xf numFmtId="4" fontId="15" fillId="0" borderId="22" xfId="56" applyNumberFormat="1" applyFont="1" applyBorder="1" applyAlignment="1">
      <alignment horizontal="right" vertical="top"/>
      <protection/>
    </xf>
    <xf numFmtId="0" fontId="15" fillId="0" borderId="16" xfId="0" applyFont="1" applyBorder="1" applyAlignment="1">
      <alignment horizontal="left" vertical="top" wrapText="1"/>
    </xf>
    <xf numFmtId="176" fontId="15" fillId="0" borderId="12" xfId="59" applyNumberFormat="1" applyFont="1" applyBorder="1" applyAlignment="1">
      <alignment horizontal="right" vertical="top"/>
      <protection/>
    </xf>
    <xf numFmtId="4" fontId="15" fillId="40" borderId="12" xfId="0" applyNumberFormat="1" applyFont="1" applyFill="1" applyBorder="1" applyAlignment="1">
      <alignment horizontal="center" vertical="top"/>
    </xf>
    <xf numFmtId="4" fontId="15" fillId="40" borderId="22" xfId="0" applyNumberFormat="1" applyFont="1" applyFill="1" applyBorder="1" applyAlignment="1">
      <alignment horizontal="center" vertical="top"/>
    </xf>
    <xf numFmtId="0" fontId="17" fillId="41" borderId="16" xfId="0" applyFont="1" applyFill="1" applyBorder="1" applyAlignment="1">
      <alignment horizontal="left" vertical="top" wrapText="1"/>
    </xf>
    <xf numFmtId="3" fontId="17" fillId="0" borderId="12" xfId="56" applyNumberFormat="1" applyFont="1" applyBorder="1" applyAlignment="1">
      <alignment horizontal="right" vertical="top"/>
      <protection/>
    </xf>
    <xf numFmtId="3" fontId="17" fillId="0" borderId="12" xfId="59" applyNumberFormat="1" applyFont="1" applyBorder="1" applyAlignment="1">
      <alignment horizontal="right" vertical="top"/>
      <protection/>
    </xf>
    <xf numFmtId="3" fontId="17" fillId="0" borderId="22" xfId="56" applyNumberFormat="1" applyFont="1" applyBorder="1" applyAlignment="1">
      <alignment horizontal="right" vertical="top"/>
      <protection/>
    </xf>
    <xf numFmtId="0" fontId="17" fillId="0" borderId="2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3" fontId="15" fillId="0" borderId="11" xfId="56" applyNumberFormat="1" applyFont="1" applyBorder="1" applyAlignment="1">
      <alignment horizontal="right" vertical="top"/>
      <protection/>
    </xf>
    <xf numFmtId="3" fontId="15" fillId="0" borderId="11" xfId="59" applyNumberFormat="1" applyFont="1" applyBorder="1" applyAlignment="1">
      <alignment horizontal="right" vertical="top"/>
      <protection/>
    </xf>
    <xf numFmtId="0" fontId="15" fillId="0" borderId="16" xfId="0" applyFont="1" applyBorder="1" applyAlignment="1">
      <alignment vertical="top" wrapText="1"/>
    </xf>
    <xf numFmtId="0" fontId="15" fillId="0" borderId="25" xfId="0" applyFont="1" applyBorder="1" applyAlignment="1">
      <alignment vertical="top" wrapText="1"/>
    </xf>
    <xf numFmtId="0" fontId="15" fillId="0" borderId="26" xfId="60" applyFont="1" applyBorder="1" applyAlignment="1">
      <alignment horizontal="center" vertical="center" wrapText="1"/>
      <protection/>
    </xf>
    <xf numFmtId="3" fontId="15" fillId="0" borderId="12" xfId="60" applyNumberFormat="1" applyFont="1" applyBorder="1" applyAlignment="1">
      <alignment horizontal="right" vertical="top"/>
      <protection/>
    </xf>
    <xf numFmtId="3" fontId="15" fillId="0" borderId="12" xfId="61" applyNumberFormat="1" applyFont="1" applyBorder="1" applyAlignment="1">
      <alignment horizontal="right" vertical="top"/>
      <protection/>
    </xf>
    <xf numFmtId="171" fontId="15" fillId="0" borderId="12" xfId="60" applyNumberFormat="1" applyFont="1" applyBorder="1" applyAlignment="1">
      <alignment horizontal="right" vertical="top"/>
      <protection/>
    </xf>
    <xf numFmtId="171" fontId="15" fillId="0" borderId="12" xfId="58" applyNumberFormat="1" applyFont="1" applyBorder="1" applyAlignment="1">
      <alignment horizontal="right" vertical="top"/>
      <protection/>
    </xf>
    <xf numFmtId="3" fontId="15" fillId="0" borderId="17" xfId="60" applyNumberFormat="1" applyFont="1" applyBorder="1" applyAlignment="1">
      <alignment horizontal="right" vertical="top"/>
      <protection/>
    </xf>
    <xf numFmtId="3" fontId="15" fillId="0" borderId="17" xfId="58" applyNumberFormat="1" applyFont="1" applyBorder="1" applyAlignment="1">
      <alignment horizontal="right" vertical="top"/>
      <protection/>
    </xf>
    <xf numFmtId="3" fontId="15" fillId="0" borderId="27" xfId="61" applyNumberFormat="1" applyFont="1" applyBorder="1" applyAlignment="1">
      <alignment horizontal="right" vertical="top"/>
      <protection/>
    </xf>
    <xf numFmtId="3" fontId="15" fillId="0" borderId="17" xfId="61" applyNumberFormat="1" applyFont="1" applyBorder="1" applyAlignment="1">
      <alignment horizontal="right" vertical="top"/>
      <protection/>
    </xf>
    <xf numFmtId="3" fontId="15" fillId="0" borderId="28" xfId="60" applyNumberFormat="1" applyFont="1" applyBorder="1" applyAlignment="1">
      <alignment horizontal="right" vertical="top"/>
      <protection/>
    </xf>
    <xf numFmtId="0" fontId="15" fillId="0" borderId="16" xfId="60" applyFont="1" applyBorder="1" applyAlignment="1">
      <alignment horizontal="center" vertical="center" wrapText="1"/>
      <protection/>
    </xf>
    <xf numFmtId="0" fontId="15" fillId="0" borderId="18" xfId="60" applyFont="1" applyBorder="1" applyAlignment="1">
      <alignment horizontal="center" wrapText="1"/>
      <protection/>
    </xf>
    <xf numFmtId="0" fontId="15" fillId="0" borderId="29" xfId="0" applyFont="1" applyBorder="1" applyAlignment="1">
      <alignment horizontal="left" vertical="top" wrapText="1"/>
    </xf>
    <xf numFmtId="3" fontId="15" fillId="0" borderId="30" xfId="60" applyNumberFormat="1" applyFont="1" applyBorder="1" applyAlignment="1">
      <alignment horizontal="right" vertical="top"/>
      <protection/>
    </xf>
    <xf numFmtId="3" fontId="15" fillId="0" borderId="30" xfId="61" applyNumberFormat="1" applyFont="1" applyBorder="1" applyAlignment="1">
      <alignment horizontal="right" vertical="top"/>
      <protection/>
    </xf>
    <xf numFmtId="3" fontId="15" fillId="0" borderId="31" xfId="60" applyNumberFormat="1" applyFont="1" applyBorder="1" applyAlignment="1">
      <alignment horizontal="right" vertical="top"/>
      <protection/>
    </xf>
    <xf numFmtId="0" fontId="17" fillId="40" borderId="32" xfId="0" applyFont="1" applyFill="1" applyBorder="1" applyAlignment="1">
      <alignment horizontal="left" vertical="top" wrapText="1"/>
    </xf>
    <xf numFmtId="3" fontId="15" fillId="40" borderId="33" xfId="0" applyNumberFormat="1" applyFont="1" applyFill="1" applyBorder="1" applyAlignment="1">
      <alignment horizontal="center" vertical="top"/>
    </xf>
    <xf numFmtId="0" fontId="15" fillId="0" borderId="32" xfId="60" applyFont="1" applyBorder="1" applyAlignment="1">
      <alignment horizontal="left" vertical="top" wrapText="1"/>
      <protection/>
    </xf>
    <xf numFmtId="171" fontId="15" fillId="0" borderId="33" xfId="60" applyNumberFormat="1" applyFont="1" applyBorder="1" applyAlignment="1">
      <alignment horizontal="right" vertical="top"/>
      <protection/>
    </xf>
    <xf numFmtId="4" fontId="15" fillId="40" borderId="33" xfId="0" applyNumberFormat="1" applyFont="1" applyFill="1" applyBorder="1" applyAlignment="1">
      <alignment horizontal="center" vertical="top"/>
    </xf>
    <xf numFmtId="3" fontId="15" fillId="0" borderId="33" xfId="60" applyNumberFormat="1" applyFont="1" applyBorder="1" applyAlignment="1">
      <alignment horizontal="right" vertical="top"/>
      <protection/>
    </xf>
    <xf numFmtId="0" fontId="15" fillId="0" borderId="32" xfId="60" applyFont="1" applyBorder="1" applyAlignment="1">
      <alignment horizontal="left" vertical="top" wrapText="1"/>
      <protection/>
    </xf>
    <xf numFmtId="0" fontId="15" fillId="0" borderId="34" xfId="60" applyFont="1" applyBorder="1" applyAlignment="1">
      <alignment horizontal="left" vertical="top" wrapText="1"/>
      <protection/>
    </xf>
    <xf numFmtId="3" fontId="15" fillId="0" borderId="35" xfId="57" applyNumberFormat="1" applyFont="1" applyBorder="1" applyAlignment="1">
      <alignment horizontal="right" vertical="top"/>
      <protection/>
    </xf>
    <xf numFmtId="0" fontId="17" fillId="0" borderId="34" xfId="60" applyFont="1" applyBorder="1" applyAlignment="1">
      <alignment horizontal="left" vertical="top" wrapText="1"/>
      <protection/>
    </xf>
    <xf numFmtId="3" fontId="15" fillId="0" borderId="33" xfId="57" applyNumberFormat="1" applyFont="1" applyBorder="1" applyAlignment="1">
      <alignment horizontal="right" vertical="top"/>
      <protection/>
    </xf>
    <xf numFmtId="3" fontId="15" fillId="0" borderId="35" xfId="60" applyNumberFormat="1" applyFont="1" applyBorder="1" applyAlignment="1">
      <alignment horizontal="right" vertical="top"/>
      <protection/>
    </xf>
    <xf numFmtId="0" fontId="15" fillId="0" borderId="36" xfId="60" applyFont="1" applyBorder="1" applyAlignment="1">
      <alignment horizontal="left" vertical="top" wrapText="1"/>
      <protection/>
    </xf>
    <xf numFmtId="3" fontId="15" fillId="0" borderId="37" xfId="60" applyNumberFormat="1" applyFont="1" applyBorder="1" applyAlignment="1">
      <alignment horizontal="right" vertical="top"/>
      <protection/>
    </xf>
    <xf numFmtId="0" fontId="15" fillId="0" borderId="38" xfId="60" applyFont="1" applyBorder="1" applyAlignment="1">
      <alignment horizontal="left" vertical="top" wrapText="1"/>
      <protection/>
    </xf>
    <xf numFmtId="2" fontId="15" fillId="0" borderId="39" xfId="60" applyNumberFormat="1" applyFont="1" applyBorder="1" applyAlignment="1">
      <alignment horizontal="right" vertical="top"/>
      <protection/>
    </xf>
    <xf numFmtId="2" fontId="15" fillId="0" borderId="39" xfId="61" applyNumberFormat="1" applyFont="1" applyBorder="1" applyAlignment="1">
      <alignment horizontal="right" vertical="top"/>
      <protection/>
    </xf>
    <xf numFmtId="2" fontId="15" fillId="0" borderId="40" xfId="60" applyNumberFormat="1" applyFont="1" applyBorder="1" applyAlignment="1">
      <alignment horizontal="right" vertical="top"/>
      <protection/>
    </xf>
    <xf numFmtId="2" fontId="15" fillId="0" borderId="24" xfId="56" applyNumberFormat="1" applyFont="1" applyBorder="1" applyAlignment="1">
      <alignment horizontal="right" vertical="top"/>
      <protection/>
    </xf>
    <xf numFmtId="2" fontId="15" fillId="0" borderId="24" xfId="59" applyNumberFormat="1" applyFont="1" applyBorder="1" applyAlignment="1">
      <alignment horizontal="right" vertical="top"/>
      <protection/>
    </xf>
    <xf numFmtId="2" fontId="15" fillId="0" borderId="41" xfId="56" applyNumberFormat="1" applyFont="1" applyBorder="1" applyAlignment="1">
      <alignment horizontal="right" vertical="top"/>
      <protection/>
    </xf>
    <xf numFmtId="2" fontId="15" fillId="0" borderId="42" xfId="0" applyNumberFormat="1" applyFont="1" applyBorder="1" applyAlignment="1">
      <alignment horizontal="center" vertical="top"/>
    </xf>
    <xf numFmtId="2" fontId="15" fillId="0" borderId="43" xfId="0" applyNumberFormat="1" applyFont="1" applyBorder="1" applyAlignment="1">
      <alignment horizontal="center" vertical="top"/>
    </xf>
    <xf numFmtId="2" fontId="15" fillId="0" borderId="17" xfId="54" applyNumberFormat="1" applyFont="1" applyBorder="1" applyAlignment="1">
      <alignment horizontal="center" vertical="top"/>
      <protection/>
    </xf>
    <xf numFmtId="0" fontId="15" fillId="0" borderId="20" xfId="60" applyFont="1" applyBorder="1" applyAlignment="1">
      <alignment horizontal="center" wrapText="1"/>
      <protection/>
    </xf>
    <xf numFmtId="0" fontId="15" fillId="0" borderId="21" xfId="60" applyFont="1" applyBorder="1" applyAlignment="1">
      <alignment horizontal="center" wrapText="1"/>
      <protection/>
    </xf>
    <xf numFmtId="4" fontId="15" fillId="0" borderId="12" xfId="61" applyNumberFormat="1" applyFont="1" applyBorder="1" applyAlignment="1">
      <alignment horizontal="right" vertical="top"/>
      <protection/>
    </xf>
    <xf numFmtId="3" fontId="15" fillId="0" borderId="12" xfId="60" applyNumberFormat="1" applyFont="1" applyBorder="1" applyAlignment="1">
      <alignment horizontal="right" vertical="top"/>
      <protection/>
    </xf>
    <xf numFmtId="3" fontId="7" fillId="42" borderId="12" xfId="56" applyNumberFormat="1" applyFont="1" applyFill="1" applyBorder="1" applyAlignment="1">
      <alignment horizontal="right" vertical="top"/>
      <protection/>
    </xf>
    <xf numFmtId="3" fontId="7" fillId="0" borderId="12" xfId="56" applyNumberFormat="1" applyFont="1" applyFill="1" applyBorder="1" applyAlignment="1">
      <alignment horizontal="right" vertical="top"/>
      <protection/>
    </xf>
    <xf numFmtId="3" fontId="7" fillId="0" borderId="12" xfId="61" applyNumberFormat="1" applyFont="1" applyBorder="1" applyAlignment="1">
      <alignment horizontal="right" vertical="top"/>
      <protection/>
    </xf>
    <xf numFmtId="3" fontId="7" fillId="42" borderId="22" xfId="56" applyNumberFormat="1" applyFont="1" applyFill="1" applyBorder="1" applyAlignment="1">
      <alignment horizontal="right" vertical="top"/>
      <protection/>
    </xf>
    <xf numFmtId="3" fontId="15" fillId="0" borderId="44" xfId="56" applyNumberFormat="1" applyFont="1" applyBorder="1" applyAlignment="1">
      <alignment horizontal="right" vertical="top"/>
      <protection/>
    </xf>
    <xf numFmtId="3" fontId="15" fillId="0" borderId="44" xfId="61" applyNumberFormat="1" applyFont="1" applyBorder="1" applyAlignment="1">
      <alignment horizontal="right" vertical="top"/>
      <protection/>
    </xf>
    <xf numFmtId="3" fontId="15" fillId="0" borderId="45" xfId="56" applyNumberFormat="1" applyFont="1" applyBorder="1" applyAlignment="1">
      <alignment horizontal="right" vertical="top"/>
      <protection/>
    </xf>
    <xf numFmtId="3" fontId="15" fillId="0" borderId="46" xfId="56" applyNumberFormat="1" applyFont="1" applyBorder="1" applyAlignment="1">
      <alignment horizontal="right" vertical="top"/>
      <protection/>
    </xf>
    <xf numFmtId="3" fontId="7" fillId="42" borderId="46" xfId="56" applyNumberFormat="1" applyFont="1" applyFill="1" applyBorder="1" applyAlignment="1">
      <alignment horizontal="right" vertical="top"/>
      <protection/>
    </xf>
    <xf numFmtId="3" fontId="15" fillId="0" borderId="47" xfId="56" applyNumberFormat="1" applyFont="1" applyBorder="1" applyAlignment="1">
      <alignment horizontal="right" vertical="top"/>
      <protection/>
    </xf>
    <xf numFmtId="0" fontId="15" fillId="0" borderId="48" xfId="0" applyFont="1" applyBorder="1" applyAlignment="1">
      <alignment horizontal="left" vertical="top" wrapText="1"/>
    </xf>
    <xf numFmtId="0" fontId="17" fillId="40" borderId="14" xfId="0" applyFont="1" applyFill="1" applyBorder="1" applyAlignment="1">
      <alignment horizontal="left" vertical="top" wrapText="1"/>
    </xf>
    <xf numFmtId="0" fontId="15" fillId="0" borderId="14" xfId="60" applyFont="1" applyBorder="1" applyAlignment="1">
      <alignment horizontal="left" vertical="top" wrapText="1"/>
      <protection/>
    </xf>
    <xf numFmtId="0" fontId="15" fillId="0" borderId="11" xfId="60" applyFont="1" applyBorder="1" applyAlignment="1">
      <alignment horizontal="left" vertical="top" wrapText="1"/>
      <protection/>
    </xf>
    <xf numFmtId="0" fontId="17" fillId="0" borderId="11" xfId="60" applyFont="1" applyBorder="1" applyAlignment="1">
      <alignment horizontal="left" vertical="top" wrapText="1"/>
      <protection/>
    </xf>
    <xf numFmtId="0" fontId="15" fillId="0" borderId="24" xfId="60" applyFont="1" applyBorder="1" applyAlignment="1">
      <alignment horizontal="left" vertical="top" wrapText="1"/>
      <protection/>
    </xf>
    <xf numFmtId="0" fontId="19" fillId="0" borderId="0" xfId="0" applyFont="1" applyAlignment="1">
      <alignment/>
    </xf>
    <xf numFmtId="0" fontId="20" fillId="0" borderId="0" xfId="44" applyFont="1" applyAlignment="1" applyProtection="1">
      <alignment/>
      <protection/>
    </xf>
    <xf numFmtId="0" fontId="21" fillId="0" borderId="0" xfId="44" applyFont="1" applyAlignment="1" applyProtection="1">
      <alignment/>
      <protection/>
    </xf>
    <xf numFmtId="0" fontId="22" fillId="0" borderId="0" xfId="44" applyFont="1" applyAlignment="1" applyProtection="1">
      <alignment/>
      <protection/>
    </xf>
    <xf numFmtId="0" fontId="15" fillId="0" borderId="49" xfId="60" applyFont="1" applyBorder="1" applyAlignment="1">
      <alignment horizontal="center" vertical="center" wrapText="1"/>
      <protection/>
    </xf>
    <xf numFmtId="0" fontId="15" fillId="0" borderId="50" xfId="60" applyFont="1" applyBorder="1" applyAlignment="1">
      <alignment horizontal="center" wrapText="1"/>
      <protection/>
    </xf>
    <xf numFmtId="0" fontId="15" fillId="0" borderId="51" xfId="60" applyFont="1" applyBorder="1" applyAlignment="1">
      <alignment horizontal="center" wrapText="1"/>
      <protection/>
    </xf>
    <xf numFmtId="183" fontId="15" fillId="0" borderId="12" xfId="46" applyNumberFormat="1" applyFont="1" applyBorder="1" applyAlignment="1">
      <alignment horizontal="right" vertical="top" wrapText="1"/>
    </xf>
    <xf numFmtId="183" fontId="15" fillId="0" borderId="52" xfId="46" applyNumberFormat="1" applyFont="1" applyBorder="1" applyAlignment="1">
      <alignment horizontal="right" vertical="top" wrapText="1"/>
    </xf>
    <xf numFmtId="0" fontId="17" fillId="43" borderId="14" xfId="0" applyFont="1" applyFill="1" applyBorder="1" applyAlignment="1">
      <alignment horizontal="left" wrapText="1"/>
    </xf>
    <xf numFmtId="4" fontId="15" fillId="44" borderId="11" xfId="55" applyNumberFormat="1" applyFont="1" applyFill="1" applyBorder="1" applyAlignment="1">
      <alignment horizontal="right" vertical="top"/>
      <protection/>
    </xf>
    <xf numFmtId="3" fontId="15" fillId="43" borderId="11" xfId="0" applyNumberFormat="1" applyFont="1" applyFill="1" applyBorder="1" applyAlignment="1">
      <alignment horizontal="right" vertical="top"/>
    </xf>
    <xf numFmtId="0" fontId="59" fillId="44" borderId="11" xfId="0" applyFont="1" applyFill="1" applyBorder="1" applyAlignment="1">
      <alignment horizontal="right" vertical="top"/>
    </xf>
    <xf numFmtId="171" fontId="15" fillId="0" borderId="11" xfId="55" applyNumberFormat="1" applyFont="1" applyBorder="1" applyAlignment="1">
      <alignment horizontal="right" vertical="top"/>
      <protection/>
    </xf>
    <xf numFmtId="173" fontId="59" fillId="0" borderId="11" xfId="0" applyNumberFormat="1" applyFont="1" applyBorder="1" applyAlignment="1">
      <alignment horizontal="right" vertical="top"/>
    </xf>
    <xf numFmtId="3" fontId="15" fillId="0" borderId="11" xfId="55" applyNumberFormat="1" applyFont="1" applyBorder="1" applyAlignment="1">
      <alignment horizontal="right" vertical="top"/>
      <protection/>
    </xf>
    <xf numFmtId="1" fontId="59" fillId="0" borderId="11" xfId="0" applyNumberFormat="1" applyFont="1" applyBorder="1" applyAlignment="1">
      <alignment horizontal="right" vertical="top"/>
    </xf>
    <xf numFmtId="3" fontId="59" fillId="0" borderId="11" xfId="0" applyNumberFormat="1" applyFont="1" applyBorder="1" applyAlignment="1">
      <alignment horizontal="right" vertical="top"/>
    </xf>
    <xf numFmtId="4" fontId="15" fillId="0" borderId="11" xfId="55" applyNumberFormat="1" applyFont="1" applyBorder="1" applyAlignment="1">
      <alignment horizontal="right" vertical="top"/>
      <protection/>
    </xf>
    <xf numFmtId="2" fontId="59" fillId="0" borderId="11" xfId="0" applyNumberFormat="1" applyFont="1" applyBorder="1" applyAlignment="1">
      <alignment horizontal="right" vertical="top"/>
    </xf>
    <xf numFmtId="0" fontId="59" fillId="0" borderId="11" xfId="0" applyFont="1" applyBorder="1" applyAlignment="1">
      <alignment horizontal="right" vertical="top"/>
    </xf>
    <xf numFmtId="183" fontId="59" fillId="0" borderId="11" xfId="46" applyNumberFormat="1" applyFont="1" applyBorder="1" applyAlignment="1">
      <alignment horizontal="right" vertical="top"/>
    </xf>
    <xf numFmtId="0" fontId="17" fillId="41" borderId="14" xfId="0" applyFont="1" applyFill="1" applyBorder="1" applyAlignment="1">
      <alignment horizontal="left" vertical="top" wrapText="1"/>
    </xf>
    <xf numFmtId="3" fontId="15" fillId="41" borderId="11" xfId="0" applyNumberFormat="1" applyFont="1" applyFill="1" applyBorder="1" applyAlignment="1">
      <alignment horizontal="right" vertical="top"/>
    </xf>
    <xf numFmtId="0" fontId="17" fillId="0" borderId="14" xfId="60" applyFont="1" applyBorder="1" applyAlignment="1">
      <alignment horizontal="left" vertical="top" wrapText="1"/>
      <protection/>
    </xf>
    <xf numFmtId="0" fontId="15" fillId="0" borderId="14" xfId="60" applyFont="1" applyBorder="1" applyAlignment="1" quotePrefix="1">
      <alignment horizontal="left" vertical="top" wrapText="1"/>
      <protection/>
    </xf>
    <xf numFmtId="0" fontId="17" fillId="0" borderId="14" xfId="60" applyFont="1" applyBorder="1" applyAlignment="1" quotePrefix="1">
      <alignment horizontal="left" vertical="top" wrapText="1"/>
      <protection/>
    </xf>
    <xf numFmtId="183" fontId="15" fillId="0" borderId="11" xfId="46" applyNumberFormat="1" applyFont="1" applyBorder="1" applyAlignment="1">
      <alignment horizontal="right" vertical="top"/>
    </xf>
    <xf numFmtId="0" fontId="15" fillId="0" borderId="14" xfId="60" applyFont="1" applyFill="1" applyBorder="1" applyAlignment="1">
      <alignment horizontal="left" vertical="top" wrapText="1"/>
      <protection/>
    </xf>
    <xf numFmtId="183" fontId="15" fillId="0" borderId="11" xfId="46" applyNumberFormat="1" applyFont="1" applyFill="1" applyBorder="1" applyAlignment="1">
      <alignment horizontal="right" vertical="top"/>
    </xf>
    <xf numFmtId="183" fontId="7" fillId="0" borderId="11" xfId="46" applyNumberFormat="1" applyFont="1" applyBorder="1" applyAlignment="1">
      <alignment horizontal="right" vertical="top"/>
    </xf>
    <xf numFmtId="183" fontId="7" fillId="0" borderId="11" xfId="46" applyNumberFormat="1" applyFont="1" applyFill="1" applyBorder="1" applyAlignment="1">
      <alignment horizontal="right" vertical="top"/>
    </xf>
    <xf numFmtId="0" fontId="15" fillId="0" borderId="53" xfId="60" applyFont="1" applyFill="1" applyBorder="1" applyAlignment="1">
      <alignment horizontal="left" vertical="top" wrapText="1"/>
      <protection/>
    </xf>
    <xf numFmtId="183" fontId="15" fillId="0" borderId="12" xfId="46" applyNumberFormat="1" applyFont="1" applyFill="1" applyBorder="1" applyAlignment="1">
      <alignment horizontal="right" vertical="top"/>
    </xf>
    <xf numFmtId="183" fontId="7" fillId="0" borderId="54" xfId="46" applyNumberFormat="1" applyFont="1" applyFill="1" applyBorder="1" applyAlignment="1">
      <alignment horizontal="right" vertical="top"/>
    </xf>
    <xf numFmtId="0" fontId="15" fillId="0" borderId="27" xfId="60" applyFont="1" applyFill="1" applyBorder="1" applyAlignment="1">
      <alignment horizontal="left" vertical="top" wrapText="1"/>
      <protection/>
    </xf>
    <xf numFmtId="183" fontId="59" fillId="0" borderId="27" xfId="46" applyNumberFormat="1" applyFont="1" applyBorder="1" applyAlignment="1">
      <alignment horizontal="right" vertical="top"/>
    </xf>
    <xf numFmtId="0" fontId="15" fillId="0" borderId="0" xfId="60" applyFont="1" applyFill="1" applyBorder="1" applyAlignment="1">
      <alignment horizontal="left" wrapText="1"/>
      <protection/>
    </xf>
    <xf numFmtId="0" fontId="0" fillId="0" borderId="0" xfId="0" applyFont="1" applyAlignment="1">
      <alignment/>
    </xf>
    <xf numFmtId="0" fontId="7" fillId="0" borderId="0" xfId="60" applyFont="1" applyFill="1" applyBorder="1" applyAlignment="1">
      <alignment horizontal="left"/>
      <protection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48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55" xfId="0" applyFont="1" applyBorder="1" applyAlignment="1">
      <alignment wrapText="1"/>
    </xf>
    <xf numFmtId="0" fontId="15" fillId="0" borderId="56" xfId="0" applyFont="1" applyBorder="1" applyAlignment="1">
      <alignment wrapText="1"/>
    </xf>
    <xf numFmtId="0" fontId="15" fillId="0" borderId="57" xfId="0" applyFont="1" applyBorder="1" applyAlignment="1">
      <alignment wrapText="1"/>
    </xf>
  </cellXfs>
  <cellStyles count="6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_serie_chrono_1993 (6)" xfId="48"/>
    <cellStyle name="Milliers_serie_chrono_2002 (2)" xfId="49"/>
    <cellStyle name="Milliers_serie_chrono_2003 (2)" xfId="50"/>
    <cellStyle name="Currency" xfId="51"/>
    <cellStyle name="Currency [0]" xfId="52"/>
    <cellStyle name="Neutre" xfId="53"/>
    <cellStyle name="Normal 2" xfId="54"/>
    <cellStyle name="Normal_2021_1" xfId="55"/>
    <cellStyle name="Normal_Feuil1" xfId="56"/>
    <cellStyle name="Normal_Feuil1_1" xfId="57"/>
    <cellStyle name="Normal_Feuil2" xfId="58"/>
    <cellStyle name="Normal_Feuil3" xfId="59"/>
    <cellStyle name="Normal_Feuil3_1" xfId="60"/>
    <cellStyle name="Normal_Feuil4" xfId="61"/>
    <cellStyle name="Normal_serie_chrono_RICA_2014" xfId="62"/>
    <cellStyle name="Note" xfId="63"/>
    <cellStyle name="Percent" xfId="64"/>
    <cellStyle name="Satisfaisant" xfId="65"/>
    <cellStyle name="Sortie" xfId="66"/>
    <cellStyle name="Texte explicatif" xfId="67"/>
    <cellStyle name="Titre" xfId="68"/>
    <cellStyle name="Titre 1" xfId="69"/>
    <cellStyle name="Titre 2" xfId="70"/>
    <cellStyle name="Titre 3" xfId="71"/>
    <cellStyle name="Titre 4" xfId="72"/>
    <cellStyle name="Total" xfId="73"/>
    <cellStyle name="Vérification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66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123825</xdr:rowOff>
    </xdr:from>
    <xdr:to>
      <xdr:col>8</xdr:col>
      <xdr:colOff>676275</xdr:colOff>
      <xdr:row>41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6772275" cy="544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714375</xdr:colOff>
      <xdr:row>8</xdr:row>
      <xdr:rowOff>19050</xdr:rowOff>
    </xdr:from>
    <xdr:to>
      <xdr:col>17</xdr:col>
      <xdr:colOff>28575</xdr:colOff>
      <xdr:row>17</xdr:row>
      <xdr:rowOff>95250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6810375" y="1514475"/>
          <a:ext cx="6172200" cy="1533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À partir de l'accueil, allez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l'onglet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Chiffres et Analyses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choisissez dans le menu de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gauche Économie agricole et alimentaire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puis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Résultats économiques des exploitations;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Plusieurs documents apparaissent: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ceux précédés d'une icône livre correspondent à des publications ;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ceux précédés d'une icône cube correspondent à des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tableaux multidimensionnels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vous permettant de réaliser vous-même vos propres sélections et de créer un tableau de résultat. Avant de réaliser un tableau multidimensionnel, bien lire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l'Aide en ligne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 dessous.</a:t>
          </a:r>
        </a:p>
      </xdr:txBody>
    </xdr:sp>
    <xdr:clientData/>
  </xdr:twoCellAnchor>
  <xdr:twoCellAnchor>
    <xdr:from>
      <xdr:col>0</xdr:col>
      <xdr:colOff>219075</xdr:colOff>
      <xdr:row>34</xdr:row>
      <xdr:rowOff>104775</xdr:rowOff>
    </xdr:from>
    <xdr:to>
      <xdr:col>2</xdr:col>
      <xdr:colOff>742950</xdr:colOff>
      <xdr:row>41</xdr:row>
      <xdr:rowOff>104775</xdr:rowOff>
    </xdr:to>
    <xdr:sp>
      <xdr:nvSpPr>
        <xdr:cNvPr id="3" name="Ellipse 3"/>
        <xdr:cNvSpPr>
          <a:spLocks/>
        </xdr:cNvSpPr>
      </xdr:nvSpPr>
      <xdr:spPr>
        <a:xfrm>
          <a:off x="219075" y="5905500"/>
          <a:ext cx="2047875" cy="1133475"/>
        </a:xfrm>
        <a:prstGeom prst="ellipse">
          <a:avLst/>
        </a:prstGeom>
        <a:noFill/>
        <a:ln w="127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16</xdr:row>
      <xdr:rowOff>76200</xdr:rowOff>
    </xdr:from>
    <xdr:to>
      <xdr:col>2</xdr:col>
      <xdr:colOff>552450</xdr:colOff>
      <xdr:row>18</xdr:row>
      <xdr:rowOff>76200</xdr:rowOff>
    </xdr:to>
    <xdr:sp>
      <xdr:nvSpPr>
        <xdr:cNvPr id="4" name="Ellipse 4"/>
        <xdr:cNvSpPr>
          <a:spLocks/>
        </xdr:cNvSpPr>
      </xdr:nvSpPr>
      <xdr:spPr>
        <a:xfrm>
          <a:off x="828675" y="2867025"/>
          <a:ext cx="1247775" cy="323850"/>
        </a:xfrm>
        <a:prstGeom prst="ellipse">
          <a:avLst/>
        </a:prstGeom>
        <a:noFill/>
        <a:ln w="127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s://draaf.bretagne.agriculture.gouv.fr/comptes-de-l-agriculture-revenus-agricoles-r90.html" TargetMode="External" /><Relationship Id="rId2" Type="http://schemas.openxmlformats.org/officeDocument/2006/relationships/hyperlink" Target="https://agreste.agriculture.gouv.fr/agreste-web/servicon/A.2/listeTypeServicon/" TargetMode="External" /><Relationship Id="rId3" Type="http://schemas.openxmlformats.org/officeDocument/2006/relationships/hyperlink" Target="https://agreste.agriculture.gouv.fr/" TargetMode="External" /><Relationship Id="rId4" Type="http://schemas.openxmlformats.org/officeDocument/2006/relationships/hyperlink" Target="https://agreste.agriculture.gouv.fr/agreste-web/methodon/S-RICA/methodon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0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1" sqref="A11:IV11"/>
    </sheetView>
  </sheetViews>
  <sheetFormatPr defaultColWidth="11.421875" defaultRowHeight="12.75"/>
  <cols>
    <col min="1" max="1" width="41.421875" style="0" customWidth="1"/>
  </cols>
  <sheetData>
    <row r="1" ht="12.75">
      <c r="A1" t="s">
        <v>0</v>
      </c>
    </row>
    <row r="2" ht="12.75">
      <c r="A2" t="s">
        <v>1</v>
      </c>
    </row>
    <row r="4" ht="12.75">
      <c r="A4" s="6" t="s">
        <v>116</v>
      </c>
    </row>
    <row r="5" spans="1:7" ht="12.75">
      <c r="A5" s="42" t="s">
        <v>123</v>
      </c>
      <c r="B5" s="7"/>
      <c r="C5" s="7"/>
      <c r="D5" s="7"/>
      <c r="E5" s="8"/>
      <c r="F5" s="8"/>
      <c r="G5" s="8"/>
    </row>
    <row r="6" spans="1:7" ht="24">
      <c r="A6" s="9"/>
      <c r="B6" s="10" t="s">
        <v>49</v>
      </c>
      <c r="C6" s="10" t="s">
        <v>50</v>
      </c>
      <c r="D6" s="10" t="s">
        <v>2</v>
      </c>
      <c r="E6" s="10" t="s">
        <v>117</v>
      </c>
      <c r="F6" s="10" t="s">
        <v>53</v>
      </c>
      <c r="G6" s="10" t="s">
        <v>52</v>
      </c>
    </row>
    <row r="7" spans="1:7" ht="12.75">
      <c r="A7" s="9"/>
      <c r="B7" s="10"/>
      <c r="C7" s="10"/>
      <c r="D7" s="10"/>
      <c r="E7" s="10"/>
      <c r="F7" s="10"/>
      <c r="G7" s="11"/>
    </row>
    <row r="8" spans="1:7" ht="12.75">
      <c r="A8" s="9"/>
      <c r="B8" s="12"/>
      <c r="C8" s="12"/>
      <c r="D8" s="12"/>
      <c r="E8" s="12"/>
      <c r="F8" s="12"/>
      <c r="G8" s="13"/>
    </row>
    <row r="9" spans="1:7" ht="12.75">
      <c r="A9" s="14" t="s">
        <v>3</v>
      </c>
      <c r="B9" s="15">
        <v>2323</v>
      </c>
      <c r="C9" s="15">
        <v>24618</v>
      </c>
      <c r="D9" s="15">
        <v>5496</v>
      </c>
      <c r="E9" s="15">
        <v>3755</v>
      </c>
      <c r="F9" s="15">
        <v>2564</v>
      </c>
      <c r="G9" s="16">
        <v>45783</v>
      </c>
    </row>
    <row r="10" spans="1:7" ht="12.75">
      <c r="A10" s="17" t="s">
        <v>4</v>
      </c>
      <c r="B10" s="9"/>
      <c r="C10" s="9"/>
      <c r="D10" s="9"/>
      <c r="E10" s="9"/>
      <c r="F10" s="9"/>
      <c r="G10" s="9"/>
    </row>
    <row r="11" spans="1:7" ht="12.75">
      <c r="A11" s="14" t="s">
        <v>5</v>
      </c>
      <c r="B11" s="15">
        <v>21.9</v>
      </c>
      <c r="C11" s="15">
        <v>31.9</v>
      </c>
      <c r="D11" s="15">
        <v>23.1</v>
      </c>
      <c r="E11" s="15">
        <v>33.4</v>
      </c>
      <c r="F11" s="15">
        <v>30.3</v>
      </c>
      <c r="G11" s="16">
        <v>30.3</v>
      </c>
    </row>
    <row r="12" spans="1:7" ht="12.75">
      <c r="A12" s="14" t="s">
        <v>6</v>
      </c>
      <c r="B12" s="15">
        <v>16</v>
      </c>
      <c r="C12" s="15">
        <v>19</v>
      </c>
      <c r="D12" s="15">
        <v>13</v>
      </c>
      <c r="E12" s="15">
        <v>18</v>
      </c>
      <c r="F12" s="15">
        <v>20</v>
      </c>
      <c r="G12" s="16">
        <v>18.5</v>
      </c>
    </row>
    <row r="13" spans="1:7" ht="12.75">
      <c r="A13" s="14" t="s">
        <v>7</v>
      </c>
      <c r="B13" s="161" t="s">
        <v>118</v>
      </c>
      <c r="C13" s="20">
        <v>28.3</v>
      </c>
      <c r="D13" s="19">
        <v>1.3</v>
      </c>
      <c r="E13" s="20">
        <v>19.8</v>
      </c>
      <c r="F13" s="20">
        <v>12.6</v>
      </c>
      <c r="G13" s="20">
        <v>19.1</v>
      </c>
    </row>
    <row r="14" spans="1:7" ht="12.75">
      <c r="A14" s="14" t="s">
        <v>8</v>
      </c>
      <c r="B14" s="161" t="s">
        <v>118</v>
      </c>
      <c r="C14" s="19">
        <v>0.7</v>
      </c>
      <c r="D14" s="20">
        <v>82.5</v>
      </c>
      <c r="E14" s="20">
        <v>39.8</v>
      </c>
      <c r="F14" s="19">
        <v>1.9</v>
      </c>
      <c r="G14" s="20">
        <v>16.3</v>
      </c>
    </row>
    <row r="15" spans="1:7" ht="12.75">
      <c r="A15" s="14" t="s">
        <v>9</v>
      </c>
      <c r="B15" s="20">
        <v>12.7</v>
      </c>
      <c r="C15" s="20">
        <v>1.6</v>
      </c>
      <c r="D15" s="20">
        <v>469.8</v>
      </c>
      <c r="E15" s="20">
        <v>249.1</v>
      </c>
      <c r="F15" s="20">
        <v>7.5</v>
      </c>
      <c r="G15" s="20">
        <v>88.1</v>
      </c>
    </row>
    <row r="16" spans="1:7" ht="12.75">
      <c r="A16" s="14" t="s">
        <v>11</v>
      </c>
      <c r="B16" s="22">
        <v>1.7</v>
      </c>
      <c r="C16" s="22">
        <v>1.4</v>
      </c>
      <c r="D16" s="22">
        <v>1.7</v>
      </c>
      <c r="E16" s="22">
        <v>1.8</v>
      </c>
      <c r="F16" s="22">
        <v>1.5</v>
      </c>
      <c r="G16" s="23">
        <v>1.6</v>
      </c>
    </row>
    <row r="17" spans="1:7" ht="12.75">
      <c r="A17" s="17" t="s">
        <v>119</v>
      </c>
      <c r="B17" s="9"/>
      <c r="C17" s="9"/>
      <c r="D17" s="9"/>
      <c r="E17" s="9"/>
      <c r="F17" s="9"/>
      <c r="G17" s="9"/>
    </row>
    <row r="18" spans="1:7" ht="12.75">
      <c r="A18" s="14" t="s">
        <v>12</v>
      </c>
      <c r="B18" s="24">
        <v>138.1</v>
      </c>
      <c r="C18" s="24">
        <v>214.5</v>
      </c>
      <c r="D18" s="24">
        <v>232.7</v>
      </c>
      <c r="E18" s="24">
        <v>293.6</v>
      </c>
      <c r="F18" s="24">
        <v>145.9</v>
      </c>
      <c r="G18" s="25">
        <v>211.4</v>
      </c>
    </row>
    <row r="19" spans="1:7" ht="12.75">
      <c r="A19" s="14" t="s">
        <v>121</v>
      </c>
      <c r="B19" s="24">
        <v>94.4</v>
      </c>
      <c r="C19" s="24">
        <v>48.5</v>
      </c>
      <c r="D19" s="24">
        <v>184.9</v>
      </c>
      <c r="E19" s="24">
        <v>101.3</v>
      </c>
      <c r="F19" s="24">
        <v>43</v>
      </c>
      <c r="G19" s="25">
        <v>76.3</v>
      </c>
    </row>
    <row r="20" spans="1:7" ht="12.75">
      <c r="A20" s="14" t="s">
        <v>14</v>
      </c>
      <c r="B20" s="24">
        <v>545.6</v>
      </c>
      <c r="C20" s="24">
        <v>695.3</v>
      </c>
      <c r="D20" s="24">
        <v>1352.5</v>
      </c>
      <c r="E20" s="24">
        <v>1163.9</v>
      </c>
      <c r="F20" s="24">
        <v>610.1</v>
      </c>
      <c r="G20" s="25">
        <v>835.5</v>
      </c>
    </row>
    <row r="21" spans="1:7" ht="12.75">
      <c r="A21" s="14" t="s">
        <v>15</v>
      </c>
      <c r="B21" s="24">
        <v>315.6</v>
      </c>
      <c r="C21" s="24">
        <v>447.3</v>
      </c>
      <c r="D21" s="24">
        <v>1126.9</v>
      </c>
      <c r="E21" s="24">
        <v>901.7</v>
      </c>
      <c r="F21" s="24">
        <v>351.4</v>
      </c>
      <c r="G21" s="25">
        <v>586</v>
      </c>
    </row>
    <row r="22" spans="1:7" ht="12.75">
      <c r="A22" s="14" t="s">
        <v>16</v>
      </c>
      <c r="B22" s="24">
        <v>234.4</v>
      </c>
      <c r="C22" s="24">
        <v>294.9</v>
      </c>
      <c r="D22" s="24">
        <v>575.5</v>
      </c>
      <c r="E22" s="24">
        <v>547</v>
      </c>
      <c r="F22" s="24">
        <v>253.7</v>
      </c>
      <c r="G22" s="25">
        <v>358.6</v>
      </c>
    </row>
    <row r="23" spans="1:7" ht="12.75">
      <c r="A23" s="14" t="s">
        <v>17</v>
      </c>
      <c r="B23" s="24">
        <v>113.4</v>
      </c>
      <c r="C23" s="24">
        <v>227.9</v>
      </c>
      <c r="D23" s="24">
        <v>421.9</v>
      </c>
      <c r="E23" s="24">
        <v>430.6</v>
      </c>
      <c r="F23" s="24">
        <v>196.7</v>
      </c>
      <c r="G23" s="25">
        <v>271.2</v>
      </c>
    </row>
    <row r="24" spans="1:7" ht="12.75">
      <c r="A24" s="14" t="s">
        <v>18</v>
      </c>
      <c r="B24" s="24">
        <v>424.4</v>
      </c>
      <c r="C24" s="24">
        <v>695.6</v>
      </c>
      <c r="D24" s="24">
        <v>863.6</v>
      </c>
      <c r="E24" s="24">
        <v>980.1</v>
      </c>
      <c r="F24" s="24">
        <v>570.9</v>
      </c>
      <c r="G24" s="25">
        <v>719.7</v>
      </c>
    </row>
    <row r="25" spans="1:7" ht="12.75">
      <c r="A25" s="14" t="s">
        <v>19</v>
      </c>
      <c r="B25" s="24">
        <v>358</v>
      </c>
      <c r="C25" s="24">
        <v>297</v>
      </c>
      <c r="D25" s="24">
        <v>1070.8</v>
      </c>
      <c r="E25" s="24">
        <v>734.3</v>
      </c>
      <c r="F25" s="24">
        <v>294.5</v>
      </c>
      <c r="G25" s="25">
        <v>478</v>
      </c>
    </row>
    <row r="26" spans="1:7" ht="12.75">
      <c r="A26" s="17" t="s">
        <v>120</v>
      </c>
      <c r="B26" s="26"/>
      <c r="C26" s="26"/>
      <c r="D26" s="26"/>
      <c r="E26" s="26"/>
      <c r="F26" s="26"/>
      <c r="G26" s="26"/>
    </row>
    <row r="27" spans="1:7" ht="12.75">
      <c r="A27" s="14" t="s">
        <v>20</v>
      </c>
      <c r="B27" s="24">
        <v>496.7</v>
      </c>
      <c r="C27" s="24">
        <v>443.7</v>
      </c>
      <c r="D27" s="24">
        <v>1689.4</v>
      </c>
      <c r="E27" s="24">
        <v>1082.4</v>
      </c>
      <c r="F27" s="24">
        <v>353.2</v>
      </c>
      <c r="G27" s="25">
        <v>681.3</v>
      </c>
    </row>
    <row r="28" spans="1:7" ht="12.75">
      <c r="A28" s="14" t="s">
        <v>23</v>
      </c>
      <c r="B28" s="161" t="s">
        <v>118</v>
      </c>
      <c r="C28" s="161" t="s">
        <v>118</v>
      </c>
      <c r="D28" s="161">
        <v>0.3</v>
      </c>
      <c r="E28" s="161" t="s">
        <v>118</v>
      </c>
      <c r="F28" s="161" t="s">
        <v>118</v>
      </c>
      <c r="G28" s="161" t="s">
        <v>118</v>
      </c>
    </row>
    <row r="29" spans="1:7" ht="12.75">
      <c r="A29" s="14" t="s">
        <v>24</v>
      </c>
      <c r="B29" s="24">
        <v>113.8</v>
      </c>
      <c r="C29" s="24">
        <v>140.3</v>
      </c>
      <c r="D29" s="24">
        <v>944.8</v>
      </c>
      <c r="E29" s="24">
        <v>537.7</v>
      </c>
      <c r="F29" s="24">
        <v>113.2</v>
      </c>
      <c r="G29" s="25">
        <v>288.8</v>
      </c>
    </row>
    <row r="30" spans="1:7" ht="12.75">
      <c r="A30" s="14" t="s">
        <v>29</v>
      </c>
      <c r="B30" s="24">
        <v>76.2</v>
      </c>
      <c r="C30" s="24">
        <v>108.1</v>
      </c>
      <c r="D30" s="24">
        <v>215.6</v>
      </c>
      <c r="E30" s="24">
        <v>161.6</v>
      </c>
      <c r="F30" s="24">
        <v>78</v>
      </c>
      <c r="G30" s="25">
        <v>126.2</v>
      </c>
    </row>
    <row r="31" spans="1:7" ht="12.75">
      <c r="A31" s="14" t="s">
        <v>25</v>
      </c>
      <c r="B31" s="24">
        <v>20.3</v>
      </c>
      <c r="C31" s="24">
        <v>14.9</v>
      </c>
      <c r="D31" s="24">
        <v>14.4</v>
      </c>
      <c r="E31" s="24">
        <v>15.5</v>
      </c>
      <c r="F31" s="24">
        <v>17.2</v>
      </c>
      <c r="G31" s="25">
        <v>15.5</v>
      </c>
    </row>
    <row r="32" spans="1:7" ht="12.75">
      <c r="A32" s="92" t="s">
        <v>122</v>
      </c>
      <c r="B32" s="27">
        <v>286.4</v>
      </c>
      <c r="C32" s="27">
        <v>180.4</v>
      </c>
      <c r="D32" s="27">
        <v>514.9</v>
      </c>
      <c r="E32" s="27">
        <v>367.6</v>
      </c>
      <c r="F32" s="27">
        <v>144.8</v>
      </c>
      <c r="G32" s="28">
        <v>250.8</v>
      </c>
    </row>
    <row r="33" spans="1:7" ht="12.75">
      <c r="A33" s="14" t="s">
        <v>27</v>
      </c>
      <c r="B33" s="24">
        <v>0.7</v>
      </c>
      <c r="C33" s="161" t="s">
        <v>118</v>
      </c>
      <c r="D33" s="161" t="s">
        <v>118</v>
      </c>
      <c r="E33" s="161" t="s">
        <v>118</v>
      </c>
      <c r="F33" s="161" t="s">
        <v>118</v>
      </c>
      <c r="G33" s="161" t="s">
        <v>118</v>
      </c>
    </row>
    <row r="34" spans="1:7" ht="12.75">
      <c r="A34" s="14" t="s">
        <v>28</v>
      </c>
      <c r="B34" s="24">
        <v>6.3</v>
      </c>
      <c r="C34" s="24">
        <v>10.8</v>
      </c>
      <c r="D34" s="24">
        <v>8.3</v>
      </c>
      <c r="E34" s="24">
        <v>10.8</v>
      </c>
      <c r="F34" s="24">
        <v>11.4</v>
      </c>
      <c r="G34" s="25">
        <v>11.1</v>
      </c>
    </row>
    <row r="35" spans="2:7" ht="12.75">
      <c r="B35" s="24"/>
      <c r="C35" s="24"/>
      <c r="D35" s="24"/>
      <c r="E35" s="24"/>
      <c r="F35" s="24"/>
      <c r="G35" s="25"/>
    </row>
    <row r="36" spans="1:7" ht="12.75">
      <c r="A36" s="14" t="s">
        <v>30</v>
      </c>
      <c r="B36" s="24">
        <v>6.1</v>
      </c>
      <c r="C36" s="24">
        <v>11.9</v>
      </c>
      <c r="D36" s="24">
        <v>11.2</v>
      </c>
      <c r="E36" s="24">
        <v>13.4</v>
      </c>
      <c r="F36" s="24">
        <v>10.9</v>
      </c>
      <c r="G36" s="25">
        <v>11.4</v>
      </c>
    </row>
    <row r="37" spans="1:7" ht="12.75">
      <c r="A37" s="14" t="s">
        <v>31</v>
      </c>
      <c r="B37" s="24">
        <v>30.7</v>
      </c>
      <c r="C37" s="24">
        <v>0.6</v>
      </c>
      <c r="D37" s="24">
        <v>21</v>
      </c>
      <c r="E37" s="24">
        <v>9.1</v>
      </c>
      <c r="F37" s="24">
        <v>1.3</v>
      </c>
      <c r="G37" s="25">
        <v>9.1</v>
      </c>
    </row>
    <row r="38" spans="1:7" ht="12.75">
      <c r="A38" s="17" t="s">
        <v>32</v>
      </c>
      <c r="B38" s="27">
        <v>256.6</v>
      </c>
      <c r="C38" s="27">
        <v>178.7</v>
      </c>
      <c r="D38" s="27">
        <v>491</v>
      </c>
      <c r="E38" s="27">
        <v>355.9</v>
      </c>
      <c r="F38" s="27">
        <v>144</v>
      </c>
      <c r="G38" s="28">
        <v>241.4</v>
      </c>
    </row>
    <row r="39" spans="1:7" ht="12.75">
      <c r="A39" s="14" t="s">
        <v>33</v>
      </c>
      <c r="B39" s="24">
        <v>1.7</v>
      </c>
      <c r="C39" s="24">
        <v>2</v>
      </c>
      <c r="D39" s="24">
        <v>3.3</v>
      </c>
      <c r="E39" s="24">
        <v>2.4</v>
      </c>
      <c r="F39" s="24">
        <v>2.1</v>
      </c>
      <c r="G39" s="25">
        <v>2.7</v>
      </c>
    </row>
    <row r="40" spans="1:7" ht="12.75">
      <c r="A40" s="14" t="s">
        <v>34</v>
      </c>
      <c r="B40" s="24">
        <v>61.4</v>
      </c>
      <c r="C40" s="24">
        <v>53.2</v>
      </c>
      <c r="D40" s="24">
        <v>141.1</v>
      </c>
      <c r="E40" s="24">
        <v>117.1</v>
      </c>
      <c r="F40" s="24">
        <v>45.7</v>
      </c>
      <c r="G40" s="25">
        <v>74.7</v>
      </c>
    </row>
    <row r="41" spans="1:7" ht="12.75">
      <c r="A41" s="17" t="s">
        <v>35</v>
      </c>
      <c r="B41" s="27">
        <v>196.9</v>
      </c>
      <c r="C41" s="27">
        <v>127.5</v>
      </c>
      <c r="D41" s="27">
        <v>353.2</v>
      </c>
      <c r="E41" s="27">
        <v>241.2</v>
      </c>
      <c r="F41" s="27">
        <v>100.4</v>
      </c>
      <c r="G41" s="28">
        <v>169.4</v>
      </c>
    </row>
    <row r="42" spans="1:7" ht="12.75">
      <c r="A42" s="14" t="s">
        <v>36</v>
      </c>
      <c r="B42" s="24">
        <v>0.3</v>
      </c>
      <c r="C42" s="24">
        <v>0.5</v>
      </c>
      <c r="D42" s="24">
        <v>1.4</v>
      </c>
      <c r="E42" s="24">
        <v>0.9</v>
      </c>
      <c r="F42" s="24">
        <v>0.3</v>
      </c>
      <c r="G42" s="25">
        <v>0.7</v>
      </c>
    </row>
    <row r="43" spans="1:7" ht="12.75">
      <c r="A43" s="14" t="s">
        <v>37</v>
      </c>
      <c r="B43" s="24">
        <v>21.9</v>
      </c>
      <c r="C43" s="24">
        <v>20.8</v>
      </c>
      <c r="D43" s="24">
        <v>87.1</v>
      </c>
      <c r="E43" s="24">
        <v>59</v>
      </c>
      <c r="F43" s="24">
        <v>21.7</v>
      </c>
      <c r="G43" s="25">
        <v>35.4</v>
      </c>
    </row>
    <row r="44" spans="1:7" ht="12.75">
      <c r="A44" s="17" t="s">
        <v>38</v>
      </c>
      <c r="B44" s="27">
        <v>175.3</v>
      </c>
      <c r="C44" s="27">
        <v>107.2</v>
      </c>
      <c r="D44" s="27">
        <v>267.5</v>
      </c>
      <c r="E44" s="27">
        <v>183.1</v>
      </c>
      <c r="F44" s="27">
        <v>79</v>
      </c>
      <c r="G44" s="28">
        <v>134.7</v>
      </c>
    </row>
    <row r="45" spans="1:7" ht="12.75">
      <c r="A45" s="29" t="s">
        <v>39</v>
      </c>
      <c r="B45" s="8"/>
      <c r="C45" s="8"/>
      <c r="D45" s="8"/>
      <c r="E45" s="8"/>
      <c r="F45" s="8"/>
      <c r="G45" s="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G45" sqref="G45"/>
    </sheetView>
  </sheetViews>
  <sheetFormatPr defaultColWidth="11.421875" defaultRowHeight="12.75"/>
  <cols>
    <col min="1" max="1" width="38.8515625" style="0" customWidth="1"/>
  </cols>
  <sheetData>
    <row r="1" ht="12.75">
      <c r="A1" t="s">
        <v>0</v>
      </c>
    </row>
    <row r="2" ht="12.75">
      <c r="A2" t="s">
        <v>1</v>
      </c>
    </row>
    <row r="4" ht="12.75">
      <c r="A4" s="6" t="s">
        <v>136</v>
      </c>
    </row>
    <row r="5" spans="1:7" ht="12.75">
      <c r="A5" s="42" t="s">
        <v>135</v>
      </c>
      <c r="B5" s="7"/>
      <c r="C5" s="7"/>
      <c r="D5" s="7"/>
      <c r="E5" s="8"/>
      <c r="F5" s="8"/>
      <c r="G5" s="8"/>
    </row>
    <row r="6" spans="1:7" ht="24">
      <c r="A6" s="9"/>
      <c r="B6" s="10" t="s">
        <v>49</v>
      </c>
      <c r="C6" s="10" t="s">
        <v>50</v>
      </c>
      <c r="D6" s="10" t="s">
        <v>2</v>
      </c>
      <c r="E6" s="10" t="s">
        <v>117</v>
      </c>
      <c r="F6" s="10" t="s">
        <v>53</v>
      </c>
      <c r="G6" s="10" t="s">
        <v>52</v>
      </c>
    </row>
    <row r="7" spans="1:7" ht="12.75">
      <c r="A7" s="9"/>
      <c r="B7" s="10"/>
      <c r="C7" s="10"/>
      <c r="D7" s="10"/>
      <c r="E7" s="10"/>
      <c r="F7" s="10"/>
      <c r="G7" s="11"/>
    </row>
    <row r="8" spans="1:7" ht="12.75">
      <c r="A8" s="9"/>
      <c r="B8" s="12"/>
      <c r="C8" s="12"/>
      <c r="D8" s="12"/>
      <c r="E8" s="12"/>
      <c r="F8" s="12"/>
      <c r="G8" s="13"/>
    </row>
    <row r="9" spans="1:7" ht="12.75">
      <c r="A9" s="14" t="s">
        <v>3</v>
      </c>
      <c r="B9" s="15">
        <v>2494</v>
      </c>
      <c r="C9" s="15">
        <v>15357</v>
      </c>
      <c r="D9" s="15">
        <v>4032</v>
      </c>
      <c r="E9" s="15">
        <v>2257</v>
      </c>
      <c r="F9" s="15">
        <v>2014</v>
      </c>
      <c r="G9" s="15">
        <v>31862</v>
      </c>
    </row>
    <row r="10" ht="12.75">
      <c r="A10" s="17" t="s">
        <v>4</v>
      </c>
    </row>
    <row r="11" spans="1:7" ht="12.75">
      <c r="A11" s="14" t="s">
        <v>5</v>
      </c>
      <c r="B11" s="9">
        <v>37</v>
      </c>
      <c r="C11" s="9">
        <v>52</v>
      </c>
      <c r="D11" s="9">
        <v>27</v>
      </c>
      <c r="E11" s="9">
        <v>50</v>
      </c>
      <c r="F11" s="9">
        <v>59</v>
      </c>
      <c r="G11" s="9">
        <v>48</v>
      </c>
    </row>
    <row r="12" spans="1:7" ht="12.75">
      <c r="A12" s="14" t="s">
        <v>6</v>
      </c>
      <c r="B12" s="9">
        <v>26</v>
      </c>
      <c r="C12" s="9">
        <v>39</v>
      </c>
      <c r="D12" s="9">
        <v>17</v>
      </c>
      <c r="E12" s="9">
        <v>34</v>
      </c>
      <c r="F12" s="9">
        <v>47</v>
      </c>
      <c r="G12" s="9">
        <v>36</v>
      </c>
    </row>
    <row r="13" spans="1:7" ht="12.75">
      <c r="A13" s="14" t="s">
        <v>7</v>
      </c>
      <c r="B13" s="161">
        <v>0</v>
      </c>
      <c r="C13" s="171">
        <v>38</v>
      </c>
      <c r="D13" s="161">
        <v>0</v>
      </c>
      <c r="E13" s="171">
        <v>29</v>
      </c>
      <c r="F13" s="171">
        <v>25</v>
      </c>
      <c r="G13" s="171">
        <v>25</v>
      </c>
    </row>
    <row r="14" spans="1:7" ht="12.75">
      <c r="A14" s="14" t="s">
        <v>8</v>
      </c>
      <c r="B14" s="161">
        <v>0</v>
      </c>
      <c r="C14" s="161">
        <v>0</v>
      </c>
      <c r="D14" s="171">
        <v>92</v>
      </c>
      <c r="E14" s="171">
        <v>53</v>
      </c>
      <c r="F14" s="161">
        <v>0</v>
      </c>
      <c r="G14" s="161">
        <v>19</v>
      </c>
    </row>
    <row r="15" spans="1:7" ht="12.75">
      <c r="A15" s="14" t="s">
        <v>9</v>
      </c>
      <c r="B15" s="161">
        <v>11</v>
      </c>
      <c r="C15" s="161">
        <v>11</v>
      </c>
      <c r="D15" s="171">
        <v>660</v>
      </c>
      <c r="E15" s="171">
        <v>526</v>
      </c>
      <c r="F15" s="171">
        <v>24</v>
      </c>
      <c r="G15" s="172">
        <v>164</v>
      </c>
    </row>
    <row r="16" spans="1:7" ht="12.75">
      <c r="A16" s="14" t="s">
        <v>10</v>
      </c>
      <c r="B16" s="173">
        <v>211</v>
      </c>
      <c r="C16" s="174">
        <v>51</v>
      </c>
      <c r="D16" s="171">
        <v>9643</v>
      </c>
      <c r="E16" s="171">
        <v>5188</v>
      </c>
      <c r="F16" s="171">
        <v>160</v>
      </c>
      <c r="G16" s="172">
        <v>2078</v>
      </c>
    </row>
    <row r="17" spans="1:7" ht="12.75">
      <c r="A17" s="14" t="s">
        <v>11</v>
      </c>
      <c r="B17" s="22">
        <v>1.57</v>
      </c>
      <c r="C17" s="22">
        <v>1.62</v>
      </c>
      <c r="D17" s="22">
        <v>1.74</v>
      </c>
      <c r="E17" s="22">
        <v>2.12</v>
      </c>
      <c r="F17" s="22">
        <v>1.67</v>
      </c>
      <c r="G17" s="23">
        <v>1.74</v>
      </c>
    </row>
    <row r="18" spans="1:7" ht="12.75">
      <c r="A18" s="17" t="s">
        <v>21</v>
      </c>
      <c r="B18" s="9"/>
      <c r="C18" s="9"/>
      <c r="D18" s="9"/>
      <c r="E18" s="9"/>
      <c r="F18" s="9"/>
      <c r="G18" s="9"/>
    </row>
    <row r="19" spans="1:7" ht="12.75">
      <c r="A19" s="14" t="s">
        <v>12</v>
      </c>
      <c r="B19" s="24">
        <v>12.9</v>
      </c>
      <c r="C19" s="24">
        <v>49.7</v>
      </c>
      <c r="D19" s="24">
        <v>15.9</v>
      </c>
      <c r="E19" s="24">
        <v>52.7</v>
      </c>
      <c r="F19" s="24">
        <v>40.3</v>
      </c>
      <c r="G19" s="25">
        <v>40.9</v>
      </c>
    </row>
    <row r="20" spans="1:7" ht="12.75">
      <c r="A20" s="14" t="s">
        <v>121</v>
      </c>
      <c r="B20" s="24">
        <v>3.7</v>
      </c>
      <c r="C20" s="24">
        <v>16.9</v>
      </c>
      <c r="D20" s="163">
        <v>31.5</v>
      </c>
      <c r="E20" s="24">
        <v>42.5</v>
      </c>
      <c r="F20" s="24">
        <v>18.6</v>
      </c>
      <c r="G20" s="25">
        <v>21.2</v>
      </c>
    </row>
    <row r="21" spans="1:7" ht="12.75">
      <c r="A21" s="14" t="s">
        <v>14</v>
      </c>
      <c r="B21" s="24">
        <v>104.6</v>
      </c>
      <c r="C21" s="24">
        <v>165.4</v>
      </c>
      <c r="D21" s="24">
        <v>213.3</v>
      </c>
      <c r="E21" s="24">
        <v>291</v>
      </c>
      <c r="F21" s="24">
        <v>183.9</v>
      </c>
      <c r="G21" s="24">
        <v>188.5</v>
      </c>
    </row>
    <row r="22" spans="1:7" ht="12.75">
      <c r="A22" s="14" t="s">
        <v>15</v>
      </c>
      <c r="B22" s="24">
        <v>70.9</v>
      </c>
      <c r="C22" s="24">
        <v>132.9</v>
      </c>
      <c r="D22" s="24">
        <v>184.1</v>
      </c>
      <c r="E22" s="24">
        <v>249.5</v>
      </c>
      <c r="F22" s="24">
        <v>149.8</v>
      </c>
      <c r="G22" s="25">
        <v>155.3</v>
      </c>
    </row>
    <row r="23" spans="1:7" ht="12.75">
      <c r="A23" s="14" t="s">
        <v>16</v>
      </c>
      <c r="B23" s="24">
        <v>37.6</v>
      </c>
      <c r="C23" s="24">
        <v>71.3</v>
      </c>
      <c r="D23" s="24">
        <v>98.6</v>
      </c>
      <c r="E23" s="24">
        <v>116.6</v>
      </c>
      <c r="F23" s="24">
        <v>74</v>
      </c>
      <c r="G23" s="25">
        <v>79.7</v>
      </c>
    </row>
    <row r="24" spans="1:8" ht="12.75">
      <c r="A24" s="14" t="s">
        <v>17</v>
      </c>
      <c r="B24" s="24">
        <v>16.3</v>
      </c>
      <c r="C24" s="24">
        <v>50.2</v>
      </c>
      <c r="D24" s="24">
        <v>75.5</v>
      </c>
      <c r="E24" s="24">
        <v>86.3</v>
      </c>
      <c r="F24" s="24">
        <v>50.2</v>
      </c>
      <c r="G24" s="25">
        <v>55</v>
      </c>
      <c r="H24" s="24"/>
    </row>
    <row r="25" spans="1:7" ht="12.75">
      <c r="A25" s="14" t="s">
        <v>18</v>
      </c>
      <c r="B25" s="24">
        <v>61.6</v>
      </c>
      <c r="C25" s="24">
        <v>145.7</v>
      </c>
      <c r="D25" s="24">
        <v>83.9</v>
      </c>
      <c r="E25" s="24">
        <v>174.3</v>
      </c>
      <c r="F25" s="24">
        <v>125.5</v>
      </c>
      <c r="G25" s="25">
        <v>130.4</v>
      </c>
    </row>
    <row r="26" spans="1:7" ht="12.75">
      <c r="A26" s="14" t="s">
        <v>19</v>
      </c>
      <c r="B26" s="24">
        <v>81</v>
      </c>
      <c r="C26" s="24">
        <v>91.7</v>
      </c>
      <c r="D26" s="24">
        <v>229</v>
      </c>
      <c r="E26" s="24">
        <v>234.7</v>
      </c>
      <c r="F26" s="24">
        <v>132.7</v>
      </c>
      <c r="G26" s="25">
        <v>138.6</v>
      </c>
    </row>
    <row r="27" spans="1:7" ht="12.75">
      <c r="A27" s="17" t="s">
        <v>22</v>
      </c>
      <c r="B27" s="26"/>
      <c r="C27" s="26"/>
      <c r="D27" s="26"/>
      <c r="E27" s="26"/>
      <c r="F27" s="26"/>
      <c r="G27" s="26"/>
    </row>
    <row r="28" spans="1:7" ht="12.75">
      <c r="A28" s="14" t="s">
        <v>20</v>
      </c>
      <c r="B28" s="24">
        <v>83.8</v>
      </c>
      <c r="C28" s="24">
        <v>104.1</v>
      </c>
      <c r="D28" s="24">
        <v>275.1</v>
      </c>
      <c r="E28" s="24">
        <v>258.4</v>
      </c>
      <c r="F28" s="24">
        <v>114.3</v>
      </c>
      <c r="G28" s="25">
        <v>146.8</v>
      </c>
    </row>
    <row r="29" spans="1:7" ht="12.75">
      <c r="A29" s="14" t="s">
        <v>23</v>
      </c>
      <c r="B29" s="161">
        <v>0</v>
      </c>
      <c r="C29" s="161">
        <v>0</v>
      </c>
      <c r="D29" s="161">
        <v>0.1</v>
      </c>
      <c r="E29" s="161">
        <v>0</v>
      </c>
      <c r="F29" s="161">
        <v>0</v>
      </c>
      <c r="G29" s="161">
        <v>0</v>
      </c>
    </row>
    <row r="30" spans="1:7" ht="12.75">
      <c r="A30" s="14" t="s">
        <v>24</v>
      </c>
      <c r="B30" s="24">
        <v>21.8</v>
      </c>
      <c r="C30" s="24">
        <v>28.4</v>
      </c>
      <c r="D30" s="24">
        <v>161.4</v>
      </c>
      <c r="E30" s="24">
        <v>121.1</v>
      </c>
      <c r="F30" s="24">
        <v>35.9</v>
      </c>
      <c r="G30" s="25">
        <v>58.1</v>
      </c>
    </row>
    <row r="31" spans="1:7" ht="12.75">
      <c r="A31" s="14" t="s">
        <v>25</v>
      </c>
      <c r="B31" s="24">
        <v>26.9</v>
      </c>
      <c r="C31" s="24">
        <v>31.5</v>
      </c>
      <c r="D31" s="24">
        <v>42.7</v>
      </c>
      <c r="E31" s="24">
        <v>49</v>
      </c>
      <c r="F31" s="24">
        <v>32.6</v>
      </c>
      <c r="G31" s="25">
        <v>35.4</v>
      </c>
    </row>
    <row r="32" spans="1:7" ht="12.75">
      <c r="A32" s="92" t="s">
        <v>122</v>
      </c>
      <c r="B32" s="27">
        <v>35.1</v>
      </c>
      <c r="C32" s="27">
        <v>44.2</v>
      </c>
      <c r="D32" s="27">
        <v>71.1</v>
      </c>
      <c r="E32" s="161">
        <v>88.3</v>
      </c>
      <c r="F32" s="27">
        <v>45.8</v>
      </c>
      <c r="G32" s="28">
        <v>53.3</v>
      </c>
    </row>
    <row r="33" spans="1:7" ht="12.75">
      <c r="A33" s="14" t="s">
        <v>27</v>
      </c>
      <c r="B33" s="161">
        <v>0</v>
      </c>
      <c r="C33" s="161">
        <v>0</v>
      </c>
      <c r="D33" s="161">
        <v>0</v>
      </c>
      <c r="E33" s="161">
        <v>0</v>
      </c>
      <c r="F33" s="161">
        <v>0</v>
      </c>
      <c r="G33" s="161">
        <v>0</v>
      </c>
    </row>
    <row r="34" spans="1:7" ht="12.75">
      <c r="A34" s="14" t="s">
        <v>28</v>
      </c>
      <c r="B34" s="170">
        <v>11.8</v>
      </c>
      <c r="C34" s="168">
        <v>11.8</v>
      </c>
      <c r="D34" s="168">
        <v>12.9</v>
      </c>
      <c r="E34" s="168">
        <v>14.1</v>
      </c>
      <c r="F34" s="168">
        <v>16.2</v>
      </c>
      <c r="G34" s="168">
        <v>13.2</v>
      </c>
    </row>
    <row r="35" spans="1:7" ht="12.75">
      <c r="A35" s="14" t="s">
        <v>29</v>
      </c>
      <c r="B35" s="24">
        <v>4.9</v>
      </c>
      <c r="C35" s="24">
        <v>5.4</v>
      </c>
      <c r="D35" s="24">
        <v>3.8</v>
      </c>
      <c r="E35" s="24">
        <v>6.3</v>
      </c>
      <c r="F35" s="25">
        <v>6.5</v>
      </c>
      <c r="G35" s="24">
        <v>5.7</v>
      </c>
    </row>
    <row r="36" spans="1:7" ht="12.75">
      <c r="A36" s="14" t="s">
        <v>30</v>
      </c>
      <c r="B36" s="24">
        <v>0.9</v>
      </c>
      <c r="C36" s="24">
        <v>1.4</v>
      </c>
      <c r="D36" s="24">
        <v>2.1</v>
      </c>
      <c r="E36" s="24">
        <v>2.4</v>
      </c>
      <c r="F36" s="24">
        <v>1.3</v>
      </c>
      <c r="G36" s="25">
        <v>1.6</v>
      </c>
    </row>
    <row r="37" spans="1:7" ht="12.75">
      <c r="A37" s="14" t="s">
        <v>31</v>
      </c>
      <c r="B37" s="24">
        <v>5.4</v>
      </c>
      <c r="C37" s="24">
        <v>1.1</v>
      </c>
      <c r="D37" s="24">
        <v>7.3</v>
      </c>
      <c r="E37" s="24">
        <v>6.7</v>
      </c>
      <c r="F37" s="24">
        <v>1.9</v>
      </c>
      <c r="G37" s="25">
        <v>3.8</v>
      </c>
    </row>
    <row r="38" spans="1:7" ht="12.75">
      <c r="A38" s="17" t="s">
        <v>32</v>
      </c>
      <c r="B38" s="27">
        <v>35.6</v>
      </c>
      <c r="C38" s="27">
        <v>48.1</v>
      </c>
      <c r="D38" s="27">
        <v>70.8</v>
      </c>
      <c r="E38" s="27">
        <v>87</v>
      </c>
      <c r="F38" s="27">
        <v>52.3</v>
      </c>
      <c r="G38" s="28">
        <v>55.5</v>
      </c>
    </row>
    <row r="39" spans="1:7" ht="12.75">
      <c r="A39" s="14" t="s">
        <v>33</v>
      </c>
      <c r="B39" s="24">
        <v>1</v>
      </c>
      <c r="C39" s="24">
        <v>0.3</v>
      </c>
      <c r="D39" s="24">
        <v>0.5</v>
      </c>
      <c r="E39" s="24">
        <v>0.4</v>
      </c>
      <c r="F39" s="24">
        <v>0.4</v>
      </c>
      <c r="G39" s="25">
        <v>0.5</v>
      </c>
    </row>
    <row r="40" spans="1:7" ht="12.75">
      <c r="A40" s="14" t="s">
        <v>34</v>
      </c>
      <c r="B40" s="24">
        <v>16.1</v>
      </c>
      <c r="C40" s="24">
        <v>15.9</v>
      </c>
      <c r="D40" s="24">
        <v>28.2</v>
      </c>
      <c r="E40" s="24">
        <v>35.3</v>
      </c>
      <c r="F40" s="24">
        <v>19.7</v>
      </c>
      <c r="G40" s="24">
        <v>20.8</v>
      </c>
    </row>
    <row r="41" spans="1:7" ht="12.75">
      <c r="A41" s="17" t="s">
        <v>35</v>
      </c>
      <c r="B41" s="27">
        <v>20.4</v>
      </c>
      <c r="C41" s="27">
        <v>32.5</v>
      </c>
      <c r="D41" s="27">
        <v>43.1</v>
      </c>
      <c r="E41" s="27">
        <v>52.1</v>
      </c>
      <c r="F41" s="27">
        <v>33.1</v>
      </c>
      <c r="G41" s="28">
        <v>35.2</v>
      </c>
    </row>
    <row r="42" spans="1:7" ht="12.75">
      <c r="A42" s="14" t="s">
        <v>36</v>
      </c>
      <c r="B42" s="24">
        <v>0</v>
      </c>
      <c r="C42" s="24">
        <v>0.1</v>
      </c>
      <c r="D42" s="24">
        <v>0.2</v>
      </c>
      <c r="E42" s="24">
        <v>0.2</v>
      </c>
      <c r="F42" s="24">
        <v>0.1</v>
      </c>
      <c r="G42" s="25">
        <v>0.1</v>
      </c>
    </row>
    <row r="43" spans="1:7" ht="12.75">
      <c r="A43" s="14" t="s">
        <v>37</v>
      </c>
      <c r="B43" s="24">
        <v>4.2</v>
      </c>
      <c r="C43" s="24">
        <v>4.3</v>
      </c>
      <c r="D43" s="24">
        <v>13.1</v>
      </c>
      <c r="E43" s="24">
        <v>13.2</v>
      </c>
      <c r="F43" s="24">
        <v>6.6</v>
      </c>
      <c r="G43" s="25">
        <v>7.1</v>
      </c>
    </row>
    <row r="44" spans="1:7" ht="12.75">
      <c r="A44" s="92" t="s">
        <v>38</v>
      </c>
      <c r="B44" s="24">
        <v>16.3</v>
      </c>
      <c r="C44" s="24">
        <v>28.3</v>
      </c>
      <c r="D44" s="163">
        <v>30.3</v>
      </c>
      <c r="E44" s="24">
        <v>39.2</v>
      </c>
      <c r="F44" s="24">
        <v>26.6</v>
      </c>
      <c r="G44" s="25">
        <v>28.2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G45" sqref="G45"/>
    </sheetView>
  </sheetViews>
  <sheetFormatPr defaultColWidth="11.421875" defaultRowHeight="12.75"/>
  <cols>
    <col min="1" max="1" width="38.8515625" style="0" customWidth="1"/>
  </cols>
  <sheetData>
    <row r="1" ht="12.75">
      <c r="A1" t="s">
        <v>0</v>
      </c>
    </row>
    <row r="2" ht="12.75">
      <c r="A2" t="s">
        <v>1</v>
      </c>
    </row>
    <row r="4" ht="12.75">
      <c r="A4" s="6" t="s">
        <v>137</v>
      </c>
    </row>
    <row r="5" spans="1:7" ht="12.75">
      <c r="A5" s="42" t="s">
        <v>135</v>
      </c>
      <c r="B5" s="7"/>
      <c r="C5" s="7"/>
      <c r="D5" s="7"/>
      <c r="E5" s="8"/>
      <c r="F5" s="8"/>
      <c r="G5" s="8"/>
    </row>
    <row r="6" spans="1:7" ht="24">
      <c r="A6" s="9"/>
      <c r="B6" s="10" t="s">
        <v>49</v>
      </c>
      <c r="C6" s="10" t="s">
        <v>50</v>
      </c>
      <c r="D6" s="10" t="s">
        <v>2</v>
      </c>
      <c r="E6" s="10" t="s">
        <v>117</v>
      </c>
      <c r="F6" s="10" t="s">
        <v>53</v>
      </c>
      <c r="G6" s="10" t="s">
        <v>52</v>
      </c>
    </row>
    <row r="7" spans="1:7" ht="12.75">
      <c r="A7" s="9"/>
      <c r="B7" s="10"/>
      <c r="C7" s="10"/>
      <c r="D7" s="10"/>
      <c r="E7" s="10"/>
      <c r="F7" s="10"/>
      <c r="G7" s="11"/>
    </row>
    <row r="8" spans="1:7" ht="12.75">
      <c r="A8" s="9"/>
      <c r="B8" s="12"/>
      <c r="C8" s="12"/>
      <c r="D8" s="12"/>
      <c r="E8" s="12"/>
      <c r="F8" s="12"/>
      <c r="G8" s="13"/>
    </row>
    <row r="9" spans="1:7" ht="12.75">
      <c r="A9" s="14" t="s">
        <v>3</v>
      </c>
      <c r="B9" s="15">
        <v>2673</v>
      </c>
      <c r="C9" s="15">
        <v>15363</v>
      </c>
      <c r="D9" s="15">
        <v>4091</v>
      </c>
      <c r="E9" s="15">
        <v>2254</v>
      </c>
      <c r="F9" s="15">
        <v>1955</v>
      </c>
      <c r="G9" s="15">
        <v>32243</v>
      </c>
    </row>
    <row r="10" ht="12.75">
      <c r="A10" s="17" t="s">
        <v>4</v>
      </c>
    </row>
    <row r="11" spans="1:7" ht="12.75">
      <c r="A11" s="14" t="s">
        <v>5</v>
      </c>
      <c r="B11" s="9">
        <v>38</v>
      </c>
      <c r="C11" s="9">
        <v>53</v>
      </c>
      <c r="D11" s="9">
        <v>27</v>
      </c>
      <c r="E11" s="9">
        <v>52</v>
      </c>
      <c r="F11" s="9">
        <v>58</v>
      </c>
      <c r="G11" s="9">
        <v>49</v>
      </c>
    </row>
    <row r="12" spans="1:7" ht="12.75">
      <c r="A12" s="14" t="s">
        <v>6</v>
      </c>
      <c r="B12" s="9">
        <v>24</v>
      </c>
      <c r="C12" s="9">
        <v>40</v>
      </c>
      <c r="D12" s="9">
        <v>18</v>
      </c>
      <c r="E12" s="9">
        <v>39</v>
      </c>
      <c r="F12" s="9">
        <v>44</v>
      </c>
      <c r="G12" s="9">
        <v>36</v>
      </c>
    </row>
    <row r="13" spans="1:7" ht="12.75">
      <c r="A13" s="14" t="s">
        <v>7</v>
      </c>
      <c r="B13" s="161">
        <v>0</v>
      </c>
      <c r="C13" s="171">
        <v>38</v>
      </c>
      <c r="D13" s="161">
        <v>0</v>
      </c>
      <c r="E13" s="171">
        <v>31</v>
      </c>
      <c r="F13" s="171">
        <v>23</v>
      </c>
      <c r="G13" s="171">
        <v>25</v>
      </c>
    </row>
    <row r="14" spans="1:7" ht="12.75">
      <c r="A14" s="14" t="s">
        <v>8</v>
      </c>
      <c r="B14" s="161">
        <v>0</v>
      </c>
      <c r="C14" s="161">
        <v>0</v>
      </c>
      <c r="D14" s="171">
        <v>92</v>
      </c>
      <c r="E14" s="171">
        <v>48</v>
      </c>
      <c r="F14" s="161">
        <v>0</v>
      </c>
      <c r="G14" s="161">
        <v>18</v>
      </c>
    </row>
    <row r="15" spans="1:7" ht="12.75">
      <c r="A15" s="14" t="s">
        <v>9</v>
      </c>
      <c r="B15" s="161">
        <v>16</v>
      </c>
      <c r="C15" s="161">
        <v>12</v>
      </c>
      <c r="D15" s="171">
        <v>672</v>
      </c>
      <c r="E15" s="171">
        <v>417</v>
      </c>
      <c r="F15" s="171">
        <v>34</v>
      </c>
      <c r="G15" s="172">
        <v>158</v>
      </c>
    </row>
    <row r="16" spans="1:7" ht="12.75">
      <c r="A16" s="14" t="s">
        <v>10</v>
      </c>
      <c r="B16" s="173">
        <v>647</v>
      </c>
      <c r="C16" s="174">
        <v>82</v>
      </c>
      <c r="D16" s="171">
        <v>8950</v>
      </c>
      <c r="E16" s="171">
        <v>7514</v>
      </c>
      <c r="F16" s="171">
        <v>534</v>
      </c>
      <c r="G16" s="172">
        <v>2117</v>
      </c>
    </row>
    <row r="17" spans="1:7" ht="12.75">
      <c r="A17" s="14" t="s">
        <v>11</v>
      </c>
      <c r="B17" s="22">
        <v>1.77</v>
      </c>
      <c r="C17" s="22">
        <v>1.62</v>
      </c>
      <c r="D17" s="22">
        <v>1.67</v>
      </c>
      <c r="E17" s="22">
        <v>2.1</v>
      </c>
      <c r="F17" s="22">
        <v>1.48</v>
      </c>
      <c r="G17" s="23">
        <v>1.74</v>
      </c>
    </row>
    <row r="18" spans="1:7" ht="12.75">
      <c r="A18" s="17" t="s">
        <v>21</v>
      </c>
      <c r="B18" s="9"/>
      <c r="C18" s="9"/>
      <c r="D18" s="9"/>
      <c r="E18" s="9"/>
      <c r="F18" s="9"/>
      <c r="G18" s="9"/>
    </row>
    <row r="19" spans="1:7" ht="12.75">
      <c r="A19" s="14" t="s">
        <v>12</v>
      </c>
      <c r="B19" s="24">
        <v>28.2</v>
      </c>
      <c r="C19" s="24">
        <v>45.6</v>
      </c>
      <c r="D19" s="24">
        <v>40</v>
      </c>
      <c r="E19" s="24">
        <v>52.8</v>
      </c>
      <c r="F19" s="24">
        <v>39.1</v>
      </c>
      <c r="G19" s="25">
        <v>42.7</v>
      </c>
    </row>
    <row r="20" spans="1:7" ht="12.75">
      <c r="A20" s="14" t="s">
        <v>121</v>
      </c>
      <c r="B20" s="24">
        <v>23.1</v>
      </c>
      <c r="C20" s="24">
        <v>10.4</v>
      </c>
      <c r="D20" s="163">
        <v>52.8</v>
      </c>
      <c r="E20" s="24">
        <v>41.9</v>
      </c>
      <c r="F20" s="24">
        <v>9.1</v>
      </c>
      <c r="G20" s="25">
        <v>22</v>
      </c>
    </row>
    <row r="21" spans="1:7" ht="12.75">
      <c r="A21" s="14" t="s">
        <v>14</v>
      </c>
      <c r="B21" s="24">
        <v>151.5</v>
      </c>
      <c r="C21" s="24">
        <v>159.3</v>
      </c>
      <c r="D21" s="24">
        <v>212.6</v>
      </c>
      <c r="E21" s="24">
        <v>289.9</v>
      </c>
      <c r="F21" s="24">
        <v>152.7</v>
      </c>
      <c r="G21" s="24">
        <v>188.8</v>
      </c>
    </row>
    <row r="22" spans="1:7" ht="12.75">
      <c r="A22" s="14" t="s">
        <v>15</v>
      </c>
      <c r="B22" s="24">
        <v>113.8</v>
      </c>
      <c r="C22" s="24">
        <v>128.8</v>
      </c>
      <c r="D22" s="24">
        <v>183.1</v>
      </c>
      <c r="E22" s="24">
        <v>259.1</v>
      </c>
      <c r="F22" s="24">
        <v>122.1</v>
      </c>
      <c r="G22" s="25">
        <v>156.7</v>
      </c>
    </row>
    <row r="23" spans="1:7" ht="12.75">
      <c r="A23" s="14" t="s">
        <v>16</v>
      </c>
      <c r="B23" s="24">
        <v>53.5</v>
      </c>
      <c r="C23" s="24">
        <v>68.3</v>
      </c>
      <c r="D23" s="24">
        <v>107.2</v>
      </c>
      <c r="E23" s="24">
        <v>111.2</v>
      </c>
      <c r="F23" s="24">
        <v>62.7</v>
      </c>
      <c r="G23" s="25">
        <v>79.1</v>
      </c>
    </row>
    <row r="24" spans="1:8" ht="12.75">
      <c r="A24" s="14" t="s">
        <v>17</v>
      </c>
      <c r="B24" s="24">
        <v>23.7</v>
      </c>
      <c r="C24" s="24">
        <v>47.4</v>
      </c>
      <c r="D24" s="24">
        <v>79.4</v>
      </c>
      <c r="E24" s="24">
        <v>78.7</v>
      </c>
      <c r="F24" s="24">
        <v>37.5</v>
      </c>
      <c r="G24" s="25">
        <v>53.1</v>
      </c>
      <c r="H24" s="24"/>
    </row>
    <row r="25" spans="1:7" ht="12.75">
      <c r="A25" s="14" t="s">
        <v>18</v>
      </c>
      <c r="B25" s="24">
        <v>93.3</v>
      </c>
      <c r="C25" s="24">
        <v>135.6</v>
      </c>
      <c r="D25" s="24">
        <v>105</v>
      </c>
      <c r="E25" s="24">
        <v>168.8</v>
      </c>
      <c r="F25" s="24">
        <v>109.6</v>
      </c>
      <c r="G25" s="25">
        <v>127.6</v>
      </c>
    </row>
    <row r="26" spans="1:7" ht="12.75">
      <c r="A26" s="14" t="s">
        <v>19</v>
      </c>
      <c r="B26" s="24">
        <v>112.9</v>
      </c>
      <c r="C26" s="24">
        <v>94.7</v>
      </c>
      <c r="D26" s="24">
        <v>215.8</v>
      </c>
      <c r="E26" s="24">
        <v>233.7</v>
      </c>
      <c r="F26" s="24">
        <v>106.3</v>
      </c>
      <c r="G26" s="25">
        <v>141.2</v>
      </c>
    </row>
    <row r="27" spans="1:7" ht="12.75">
      <c r="A27" s="17" t="s">
        <v>22</v>
      </c>
      <c r="B27" s="26"/>
      <c r="C27" s="26"/>
      <c r="D27" s="26"/>
      <c r="E27" s="26"/>
      <c r="F27" s="26"/>
      <c r="G27" s="26"/>
    </row>
    <row r="28" spans="1:7" ht="12.75">
      <c r="A28" s="14" t="s">
        <v>20</v>
      </c>
      <c r="B28" s="24">
        <v>16</v>
      </c>
      <c r="C28" s="24">
        <v>100.8</v>
      </c>
      <c r="D28" s="24">
        <v>341.5</v>
      </c>
      <c r="E28" s="24">
        <v>276.5</v>
      </c>
      <c r="F28" s="24">
        <v>93.6</v>
      </c>
      <c r="G28" s="25">
        <v>157.3</v>
      </c>
    </row>
    <row r="29" spans="1:7" ht="12.75">
      <c r="A29" s="14" t="s">
        <v>23</v>
      </c>
      <c r="B29" s="161">
        <v>0</v>
      </c>
      <c r="C29" s="161">
        <v>0</v>
      </c>
      <c r="D29" s="161">
        <v>0.1</v>
      </c>
      <c r="E29" s="161">
        <v>0</v>
      </c>
      <c r="F29" s="161">
        <v>0</v>
      </c>
      <c r="G29" s="161">
        <v>0</v>
      </c>
    </row>
    <row r="30" spans="1:7" ht="12.75">
      <c r="A30" s="14" t="s">
        <v>24</v>
      </c>
      <c r="B30" s="24">
        <v>34.3</v>
      </c>
      <c r="C30" s="24">
        <v>30.3</v>
      </c>
      <c r="D30" s="24">
        <v>187.7</v>
      </c>
      <c r="E30" s="24">
        <v>119.8</v>
      </c>
      <c r="F30" s="24">
        <v>34.2</v>
      </c>
      <c r="G30" s="25">
        <v>64.1</v>
      </c>
    </row>
    <row r="31" spans="1:7" ht="12.75">
      <c r="A31" s="14" t="s">
        <v>25</v>
      </c>
      <c r="B31" s="24">
        <v>25.7</v>
      </c>
      <c r="C31" s="24">
        <v>31.7</v>
      </c>
      <c r="D31" s="24">
        <v>49.1</v>
      </c>
      <c r="E31" s="24">
        <v>58.3</v>
      </c>
      <c r="F31" s="24">
        <v>31.3</v>
      </c>
      <c r="G31" s="25">
        <v>36.6</v>
      </c>
    </row>
    <row r="32" spans="1:7" ht="12.75">
      <c r="A32" s="92" t="s">
        <v>122</v>
      </c>
      <c r="B32" s="27">
        <v>56</v>
      </c>
      <c r="C32" s="27">
        <v>38.7</v>
      </c>
      <c r="D32" s="27">
        <v>104.9</v>
      </c>
      <c r="E32" s="27">
        <v>98.5</v>
      </c>
      <c r="F32" s="27">
        <v>28.2</v>
      </c>
      <c r="G32" s="28">
        <v>56.5</v>
      </c>
    </row>
    <row r="33" spans="1:7" ht="12.75">
      <c r="A33" s="14" t="s">
        <v>27</v>
      </c>
      <c r="B33" s="161">
        <v>0</v>
      </c>
      <c r="C33" s="161">
        <v>0</v>
      </c>
      <c r="D33" s="161">
        <v>0</v>
      </c>
      <c r="E33" s="161">
        <v>0</v>
      </c>
      <c r="F33" s="161">
        <v>0</v>
      </c>
      <c r="G33" s="161">
        <v>0</v>
      </c>
    </row>
    <row r="34" spans="1:7" ht="12.75">
      <c r="A34" s="14" t="s">
        <v>28</v>
      </c>
      <c r="B34" s="170">
        <v>13</v>
      </c>
      <c r="C34" s="168">
        <v>13.4</v>
      </c>
      <c r="D34" s="168">
        <v>10.3</v>
      </c>
      <c r="E34" s="168">
        <v>13.3</v>
      </c>
      <c r="F34" s="168">
        <v>20</v>
      </c>
      <c r="G34" s="168">
        <v>14.5</v>
      </c>
    </row>
    <row r="35" spans="1:7" ht="12.75">
      <c r="A35" s="14" t="s">
        <v>29</v>
      </c>
      <c r="B35" s="24">
        <v>5</v>
      </c>
      <c r="C35" s="24">
        <v>5.6</v>
      </c>
      <c r="D35" s="24">
        <v>4.7</v>
      </c>
      <c r="E35" s="24">
        <v>6.6</v>
      </c>
      <c r="F35" s="25">
        <v>6.1</v>
      </c>
      <c r="G35" s="24">
        <v>5.6</v>
      </c>
    </row>
    <row r="36" spans="1:7" ht="12.75">
      <c r="A36" s="14" t="s">
        <v>30</v>
      </c>
      <c r="B36" s="24">
        <v>1.4</v>
      </c>
      <c r="C36" s="24">
        <v>1.4</v>
      </c>
      <c r="D36" s="24">
        <v>2</v>
      </c>
      <c r="E36" s="24">
        <v>2</v>
      </c>
      <c r="F36" s="24">
        <v>1.2</v>
      </c>
      <c r="G36" s="25">
        <v>1.5</v>
      </c>
    </row>
    <row r="37" spans="1:7" ht="12.75">
      <c r="A37" s="14" t="s">
        <v>31</v>
      </c>
      <c r="B37" s="24">
        <v>11.8</v>
      </c>
      <c r="C37" s="24">
        <v>1</v>
      </c>
      <c r="D37" s="24">
        <v>6.9</v>
      </c>
      <c r="E37" s="24">
        <v>4.4</v>
      </c>
      <c r="F37" s="24">
        <v>1.2</v>
      </c>
      <c r="G37" s="25">
        <v>4.4</v>
      </c>
    </row>
    <row r="38" spans="1:7" ht="12.75">
      <c r="A38" s="17" t="s">
        <v>32</v>
      </c>
      <c r="B38" s="27">
        <v>50.9</v>
      </c>
      <c r="C38" s="27">
        <v>44.2</v>
      </c>
      <c r="D38" s="27">
        <v>101.6</v>
      </c>
      <c r="E38" s="27">
        <v>98.7</v>
      </c>
      <c r="F38" s="27">
        <v>39.6</v>
      </c>
      <c r="G38" s="28">
        <v>59.6</v>
      </c>
    </row>
    <row r="39" spans="1:7" ht="12.75">
      <c r="A39" s="14" t="s">
        <v>33</v>
      </c>
      <c r="B39" s="24">
        <v>0.2</v>
      </c>
      <c r="C39" s="24">
        <v>0.4</v>
      </c>
      <c r="D39" s="24">
        <v>0.4</v>
      </c>
      <c r="E39" s="24">
        <v>0.7</v>
      </c>
      <c r="F39" s="24">
        <v>0.9</v>
      </c>
      <c r="G39" s="25">
        <v>0.5</v>
      </c>
    </row>
    <row r="40" spans="1:7" ht="12.75">
      <c r="A40" s="14" t="s">
        <v>34</v>
      </c>
      <c r="B40" s="24">
        <v>20.1</v>
      </c>
      <c r="C40" s="24">
        <v>16.4</v>
      </c>
      <c r="D40" s="24">
        <v>28.3</v>
      </c>
      <c r="E40" s="24">
        <v>35.6</v>
      </c>
      <c r="F40" s="24">
        <v>17.3</v>
      </c>
      <c r="G40" s="24">
        <v>21.9</v>
      </c>
    </row>
    <row r="41" spans="1:7" ht="12.75">
      <c r="A41" s="17" t="s">
        <v>35</v>
      </c>
      <c r="B41" s="27">
        <v>30.9</v>
      </c>
      <c r="C41" s="27">
        <v>28.2</v>
      </c>
      <c r="D41" s="27">
        <v>73.7</v>
      </c>
      <c r="E41" s="27">
        <v>63.8</v>
      </c>
      <c r="F41" s="27">
        <v>23.2</v>
      </c>
      <c r="G41" s="28">
        <v>38.2</v>
      </c>
    </row>
    <row r="42" spans="1:7" ht="12.75">
      <c r="A42" s="14" t="s">
        <v>36</v>
      </c>
      <c r="B42" s="24">
        <v>0.1</v>
      </c>
      <c r="C42" s="24">
        <v>0.1</v>
      </c>
      <c r="D42" s="24">
        <v>0.2</v>
      </c>
      <c r="E42" s="24">
        <v>0.2</v>
      </c>
      <c r="F42" s="24">
        <v>0.1</v>
      </c>
      <c r="G42" s="25">
        <v>0.1</v>
      </c>
    </row>
    <row r="43" spans="1:7" ht="12.75">
      <c r="A43" s="14" t="s">
        <v>37</v>
      </c>
      <c r="B43" s="24">
        <v>6</v>
      </c>
      <c r="C43" s="24">
        <v>4.5</v>
      </c>
      <c r="D43" s="24">
        <v>11.9</v>
      </c>
      <c r="E43" s="24">
        <v>12.8</v>
      </c>
      <c r="F43" s="24">
        <v>5.7</v>
      </c>
      <c r="G43" s="25">
        <v>7.1</v>
      </c>
    </row>
    <row r="44" spans="1:7" ht="12.75">
      <c r="A44" s="92" t="s">
        <v>38</v>
      </c>
      <c r="B44" s="24">
        <v>25</v>
      </c>
      <c r="C44" s="24">
        <v>23.8</v>
      </c>
      <c r="D44" s="163">
        <v>62.1</v>
      </c>
      <c r="E44" s="24">
        <v>51.2</v>
      </c>
      <c r="F44" s="24">
        <v>17.6</v>
      </c>
      <c r="G44" s="25">
        <v>31.2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39.00390625" style="0" customWidth="1"/>
  </cols>
  <sheetData>
    <row r="1" ht="12.75">
      <c r="A1" t="s">
        <v>0</v>
      </c>
    </row>
    <row r="2" ht="12.75">
      <c r="A2" t="s">
        <v>1</v>
      </c>
    </row>
    <row r="5" spans="1:7" ht="12.75">
      <c r="A5" s="6" t="s">
        <v>40</v>
      </c>
      <c r="B5" s="7"/>
      <c r="C5" s="7"/>
      <c r="D5" s="7"/>
      <c r="E5" s="8"/>
      <c r="F5" s="8"/>
      <c r="G5" s="8"/>
    </row>
    <row r="6" spans="1:7" ht="12.75">
      <c r="A6" s="7"/>
      <c r="B6" s="7"/>
      <c r="C6" s="7"/>
      <c r="D6" s="7"/>
      <c r="E6" s="8"/>
      <c r="F6" s="8"/>
      <c r="G6" s="8"/>
    </row>
    <row r="7" spans="1:7" ht="24">
      <c r="A7" s="9"/>
      <c r="B7" s="10" t="s">
        <v>49</v>
      </c>
      <c r="C7" s="10" t="s">
        <v>50</v>
      </c>
      <c r="D7" s="10" t="s">
        <v>2</v>
      </c>
      <c r="E7" s="10" t="s">
        <v>51</v>
      </c>
      <c r="F7" s="10" t="s">
        <v>53</v>
      </c>
      <c r="G7" s="10" t="s">
        <v>52</v>
      </c>
    </row>
    <row r="8" spans="1:7" ht="12.75">
      <c r="A8" s="9"/>
      <c r="B8" s="10"/>
      <c r="C8" s="10"/>
      <c r="D8" s="10"/>
      <c r="E8" s="10"/>
      <c r="F8" s="10"/>
      <c r="G8" s="11"/>
    </row>
    <row r="9" spans="1:7" ht="12.75">
      <c r="A9" s="9"/>
      <c r="B9" s="12"/>
      <c r="C9" s="12"/>
      <c r="D9" s="12"/>
      <c r="E9" s="12"/>
      <c r="F9" s="12"/>
      <c r="G9" s="13"/>
    </row>
    <row r="10" spans="1:7" ht="12.75">
      <c r="A10" s="14" t="s">
        <v>3</v>
      </c>
      <c r="B10" s="15">
        <v>2317.01</v>
      </c>
      <c r="C10" s="15">
        <v>15312.059999999925</v>
      </c>
      <c r="D10" s="15">
        <v>4110</v>
      </c>
      <c r="E10" s="15">
        <v>2252.98</v>
      </c>
      <c r="F10" s="15">
        <v>1891.05</v>
      </c>
      <c r="G10" s="16">
        <v>31719.119999999926</v>
      </c>
    </row>
    <row r="11" spans="1:7" ht="12.75">
      <c r="A11" s="17" t="s">
        <v>4</v>
      </c>
      <c r="B11" s="9"/>
      <c r="C11" s="9"/>
      <c r="D11" s="9"/>
      <c r="E11" s="9"/>
      <c r="F11" s="9"/>
      <c r="G11" s="9"/>
    </row>
    <row r="12" spans="1:7" ht="12.75">
      <c r="A12" s="17" t="s">
        <v>41</v>
      </c>
      <c r="B12" s="18">
        <v>111.81695169178164</v>
      </c>
      <c r="C12" s="18">
        <v>90.45839966058662</v>
      </c>
      <c r="D12" s="18">
        <v>156.00316205881992</v>
      </c>
      <c r="E12" s="18">
        <v>164.56142122239206</v>
      </c>
      <c r="F12" s="18">
        <v>116.24148685122024</v>
      </c>
      <c r="G12" s="18">
        <v>120.04066516504432</v>
      </c>
    </row>
    <row r="13" spans="1:7" ht="12.75">
      <c r="A13" s="14" t="s">
        <v>5</v>
      </c>
      <c r="B13" s="15">
        <v>40.68</v>
      </c>
      <c r="C13" s="15">
        <v>55.76</v>
      </c>
      <c r="D13" s="15">
        <v>27.94</v>
      </c>
      <c r="E13" s="15">
        <v>56.06</v>
      </c>
      <c r="F13" s="15">
        <v>69.9</v>
      </c>
      <c r="G13" s="16">
        <v>51.22</v>
      </c>
    </row>
    <row r="14" spans="1:7" ht="12.75">
      <c r="A14" s="14" t="s">
        <v>6</v>
      </c>
      <c r="B14" s="15">
        <v>27.32</v>
      </c>
      <c r="C14" s="15">
        <v>42.3</v>
      </c>
      <c r="D14" s="15">
        <v>18.78</v>
      </c>
      <c r="E14" s="15">
        <v>39.64</v>
      </c>
      <c r="F14" s="15">
        <v>58.42</v>
      </c>
      <c r="G14" s="16">
        <v>38.87</v>
      </c>
    </row>
    <row r="15" spans="1:7" ht="12.75">
      <c r="A15" s="14" t="s">
        <v>7</v>
      </c>
      <c r="B15" s="19">
        <v>3.18</v>
      </c>
      <c r="C15" s="20">
        <v>40.08</v>
      </c>
      <c r="D15" s="19">
        <v>2.05</v>
      </c>
      <c r="E15" s="20">
        <v>31.29</v>
      </c>
      <c r="F15" s="20">
        <v>30.18</v>
      </c>
      <c r="G15" s="20">
        <v>27.19</v>
      </c>
    </row>
    <row r="16" spans="1:7" ht="12.75">
      <c r="A16" s="14" t="s">
        <v>8</v>
      </c>
      <c r="B16" s="19">
        <v>1.33</v>
      </c>
      <c r="C16" s="19">
        <v>0.34</v>
      </c>
      <c r="D16" s="20">
        <v>90.37</v>
      </c>
      <c r="E16" s="20">
        <v>47.08</v>
      </c>
      <c r="F16" s="19">
        <v>0.4</v>
      </c>
      <c r="G16" s="20">
        <v>18.51</v>
      </c>
    </row>
    <row r="17" spans="1:7" ht="12.75">
      <c r="A17" s="14" t="s">
        <v>9</v>
      </c>
      <c r="B17" s="20">
        <v>32.8</v>
      </c>
      <c r="C17" s="20">
        <v>4.32</v>
      </c>
      <c r="D17" s="20">
        <v>681.16</v>
      </c>
      <c r="E17" s="20">
        <v>500.04</v>
      </c>
      <c r="F17" s="20">
        <v>16.22</v>
      </c>
      <c r="G17" s="20">
        <v>163.04</v>
      </c>
    </row>
    <row r="18" spans="1:7" ht="12.75">
      <c r="A18" s="14" t="s">
        <v>10</v>
      </c>
      <c r="B18" s="21">
        <v>7.15</v>
      </c>
      <c r="C18" s="21">
        <v>32.06</v>
      </c>
      <c r="D18" s="21">
        <v>13741</v>
      </c>
      <c r="E18" s="21">
        <v>6706</v>
      </c>
      <c r="F18" s="21">
        <v>325</v>
      </c>
      <c r="G18" s="21">
        <v>2632</v>
      </c>
    </row>
    <row r="19" spans="1:7" ht="12.75">
      <c r="A19" s="14" t="s">
        <v>11</v>
      </c>
      <c r="B19" s="22">
        <v>1.81</v>
      </c>
      <c r="C19" s="22">
        <v>1.72</v>
      </c>
      <c r="D19" s="22">
        <v>1.75</v>
      </c>
      <c r="E19" s="22">
        <v>2.28</v>
      </c>
      <c r="F19" s="22">
        <v>1.82</v>
      </c>
      <c r="G19" s="23">
        <v>1.85</v>
      </c>
    </row>
    <row r="20" spans="1:7" ht="12.75">
      <c r="A20" s="17" t="s">
        <v>21</v>
      </c>
      <c r="B20" s="9"/>
      <c r="C20" s="9"/>
      <c r="D20" s="9"/>
      <c r="E20" s="9"/>
      <c r="F20" s="9"/>
      <c r="G20" s="9"/>
    </row>
    <row r="21" spans="1:7" ht="12.75">
      <c r="A21" s="14" t="s">
        <v>12</v>
      </c>
      <c r="B21" s="24">
        <v>22.942</v>
      </c>
      <c r="C21" s="24">
        <v>50.163</v>
      </c>
      <c r="D21" s="24">
        <v>33.735</v>
      </c>
      <c r="E21" s="24">
        <v>57.209</v>
      </c>
      <c r="F21" s="24">
        <v>46.595</v>
      </c>
      <c r="G21" s="25">
        <v>44.301</v>
      </c>
    </row>
    <row r="22" spans="1:7" ht="12.75">
      <c r="A22" s="14" t="s">
        <v>13</v>
      </c>
      <c r="B22" s="24">
        <v>9.777</v>
      </c>
      <c r="C22" s="24">
        <v>16.183</v>
      </c>
      <c r="D22" s="24">
        <v>6.459</v>
      </c>
      <c r="E22" s="24">
        <v>28.187</v>
      </c>
      <c r="F22" s="24">
        <v>24.131</v>
      </c>
      <c r="G22" s="25">
        <v>17.59</v>
      </c>
    </row>
    <row r="23" spans="1:7" ht="12.75">
      <c r="A23" s="14" t="s">
        <v>14</v>
      </c>
      <c r="B23" s="24">
        <v>105.564</v>
      </c>
      <c r="C23" s="24">
        <v>173.686</v>
      </c>
      <c r="D23" s="24">
        <v>225.158</v>
      </c>
      <c r="E23" s="24">
        <v>316.333</v>
      </c>
      <c r="F23" s="24">
        <v>189.907</v>
      </c>
      <c r="G23" s="25">
        <v>199.761</v>
      </c>
    </row>
    <row r="24" spans="1:7" ht="12.75">
      <c r="A24" s="14" t="s">
        <v>15</v>
      </c>
      <c r="B24" s="24">
        <v>73.142</v>
      </c>
      <c r="C24" s="24">
        <v>141.375</v>
      </c>
      <c r="D24" s="24">
        <v>199.023</v>
      </c>
      <c r="E24" s="24">
        <v>269.308</v>
      </c>
      <c r="F24" s="24">
        <v>163.411</v>
      </c>
      <c r="G24" s="25">
        <v>167.917</v>
      </c>
    </row>
    <row r="25" spans="1:7" ht="12.75">
      <c r="A25" s="14" t="s">
        <v>16</v>
      </c>
      <c r="B25" s="24">
        <v>46.18</v>
      </c>
      <c r="C25" s="24">
        <v>73.072</v>
      </c>
      <c r="D25" s="24">
        <v>104.232</v>
      </c>
      <c r="E25" s="24">
        <v>119.032</v>
      </c>
      <c r="F25" s="24">
        <v>78.153</v>
      </c>
      <c r="G25" s="25">
        <v>81.614</v>
      </c>
    </row>
    <row r="26" spans="1:7" ht="12.75">
      <c r="A26" s="14" t="s">
        <v>17</v>
      </c>
      <c r="B26" s="24">
        <v>18.597</v>
      </c>
      <c r="C26" s="24">
        <v>49.309</v>
      </c>
      <c r="D26" s="24">
        <v>80.082</v>
      </c>
      <c r="E26" s="24">
        <v>87.194</v>
      </c>
      <c r="F26" s="24">
        <v>52.813</v>
      </c>
      <c r="G26" s="25">
        <v>55.341</v>
      </c>
    </row>
    <row r="27" spans="1:7" ht="12.75">
      <c r="A27" s="14" t="s">
        <v>18</v>
      </c>
      <c r="B27" s="24">
        <v>70.404</v>
      </c>
      <c r="C27" s="24">
        <v>140.317</v>
      </c>
      <c r="D27" s="24">
        <v>88.679</v>
      </c>
      <c r="E27" s="24">
        <v>185.09</v>
      </c>
      <c r="F27" s="24">
        <v>139.209</v>
      </c>
      <c r="G27" s="25">
        <v>130.516</v>
      </c>
    </row>
    <row r="28" spans="1:7" ht="12.75">
      <c r="A28" s="14" t="s">
        <v>19</v>
      </c>
      <c r="B28" s="24">
        <v>81.485</v>
      </c>
      <c r="C28" s="24">
        <v>107.185</v>
      </c>
      <c r="D28" s="24">
        <v>242.001</v>
      </c>
      <c r="E28" s="24">
        <v>251.7</v>
      </c>
      <c r="F28" s="24">
        <v>129.675</v>
      </c>
      <c r="G28" s="25">
        <v>151.856</v>
      </c>
    </row>
    <row r="29" spans="1:7" ht="12.75">
      <c r="A29" s="17" t="s">
        <v>22</v>
      </c>
      <c r="B29" s="26"/>
      <c r="C29" s="26"/>
      <c r="D29" s="26"/>
      <c r="E29" s="26"/>
      <c r="F29" s="26"/>
      <c r="G29" s="26"/>
    </row>
    <row r="30" spans="1:7" ht="12.75">
      <c r="A30" s="14" t="s">
        <v>20</v>
      </c>
      <c r="B30" s="24">
        <v>92.922</v>
      </c>
      <c r="C30" s="24">
        <v>110.224</v>
      </c>
      <c r="D30" s="24">
        <v>280.291</v>
      </c>
      <c r="E30" s="24">
        <v>264.389</v>
      </c>
      <c r="F30" s="24">
        <v>122.91</v>
      </c>
      <c r="G30" s="25">
        <v>154.849</v>
      </c>
    </row>
    <row r="31" spans="1:7" ht="12.75">
      <c r="A31" s="14" t="s">
        <v>23</v>
      </c>
      <c r="B31" s="24">
        <v>0.001</v>
      </c>
      <c r="C31" s="24">
        <v>0.007</v>
      </c>
      <c r="D31" s="24">
        <v>0.07</v>
      </c>
      <c r="E31" s="24">
        <v>0.004</v>
      </c>
      <c r="F31" s="24">
        <v>0.008</v>
      </c>
      <c r="G31" s="25">
        <v>0.032</v>
      </c>
    </row>
    <row r="32" spans="1:7" ht="12.75">
      <c r="A32" s="14" t="s">
        <v>24</v>
      </c>
      <c r="B32" s="24">
        <v>25.56</v>
      </c>
      <c r="C32" s="24">
        <v>31.059</v>
      </c>
      <c r="D32" s="24">
        <v>172.998</v>
      </c>
      <c r="E32" s="24">
        <v>133.741</v>
      </c>
      <c r="F32" s="24">
        <v>40.358</v>
      </c>
      <c r="G32" s="25">
        <v>63.725</v>
      </c>
    </row>
    <row r="33" spans="1:7" ht="12.75">
      <c r="A33" s="14" t="s">
        <v>25</v>
      </c>
      <c r="B33" s="24">
        <v>24.938</v>
      </c>
      <c r="C33" s="24">
        <v>33.773</v>
      </c>
      <c r="D33" s="24">
        <v>51.807</v>
      </c>
      <c r="E33" s="24">
        <v>57.004</v>
      </c>
      <c r="F33" s="24">
        <v>38.14</v>
      </c>
      <c r="G33" s="25">
        <v>39.488</v>
      </c>
    </row>
    <row r="34" spans="1:7" ht="12.75">
      <c r="A34" s="17" t="s">
        <v>26</v>
      </c>
      <c r="B34" s="27">
        <v>42.426</v>
      </c>
      <c r="C34" s="27">
        <v>45.399</v>
      </c>
      <c r="D34" s="27">
        <v>55.556</v>
      </c>
      <c r="E34" s="27">
        <v>73.648</v>
      </c>
      <c r="F34" s="27">
        <v>44.42</v>
      </c>
      <c r="G34" s="28">
        <v>51.668</v>
      </c>
    </row>
    <row r="35" spans="1:7" ht="12.75">
      <c r="A35" s="14" t="s">
        <v>27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5">
        <v>0</v>
      </c>
    </row>
    <row r="36" spans="1:7" ht="12.75">
      <c r="A36" s="14" t="s">
        <v>28</v>
      </c>
      <c r="B36" s="24">
        <v>12.728</v>
      </c>
      <c r="C36" s="24">
        <v>14.559</v>
      </c>
      <c r="D36" s="24">
        <v>9.824</v>
      </c>
      <c r="E36" s="24">
        <v>16.304</v>
      </c>
      <c r="F36" s="24">
        <v>22.511</v>
      </c>
      <c r="G36" s="25">
        <v>15.674</v>
      </c>
    </row>
    <row r="37" spans="1:7" ht="12.75">
      <c r="A37" s="14" t="s">
        <v>29</v>
      </c>
      <c r="B37" s="24">
        <v>5.304</v>
      </c>
      <c r="C37" s="24">
        <v>6.236</v>
      </c>
      <c r="D37" s="24">
        <v>4.604</v>
      </c>
      <c r="E37" s="24">
        <v>7.84</v>
      </c>
      <c r="F37" s="24">
        <v>8.251</v>
      </c>
      <c r="G37" s="25">
        <v>6.338</v>
      </c>
    </row>
    <row r="38" spans="1:7" ht="12.75">
      <c r="A38" s="14" t="s">
        <v>30</v>
      </c>
      <c r="B38" s="24">
        <v>1.119</v>
      </c>
      <c r="C38" s="24">
        <v>1.599</v>
      </c>
      <c r="D38" s="24">
        <v>2.004</v>
      </c>
      <c r="E38" s="24">
        <v>2.418</v>
      </c>
      <c r="F38" s="24">
        <v>1.627</v>
      </c>
      <c r="G38" s="25">
        <v>1.712</v>
      </c>
    </row>
    <row r="39" spans="1:7" ht="12.75">
      <c r="A39" s="14" t="s">
        <v>31</v>
      </c>
      <c r="B39" s="24">
        <v>5.245</v>
      </c>
      <c r="C39" s="24">
        <v>1.322</v>
      </c>
      <c r="D39" s="24">
        <v>7.898</v>
      </c>
      <c r="E39" s="24">
        <v>5.444</v>
      </c>
      <c r="F39" s="24">
        <v>2.129</v>
      </c>
      <c r="G39" s="25">
        <v>4.557</v>
      </c>
    </row>
    <row r="40" spans="1:7" ht="12.75">
      <c r="A40" s="17" t="s">
        <v>32</v>
      </c>
      <c r="B40" s="27">
        <v>43.485</v>
      </c>
      <c r="C40" s="27">
        <v>50.802</v>
      </c>
      <c r="D40" s="27">
        <v>50.875</v>
      </c>
      <c r="E40" s="27">
        <v>74.25</v>
      </c>
      <c r="F40" s="27">
        <v>54.925</v>
      </c>
      <c r="G40" s="28">
        <v>54.735</v>
      </c>
    </row>
    <row r="41" spans="1:7" ht="12.75">
      <c r="A41" s="14" t="s">
        <v>33</v>
      </c>
      <c r="B41" s="24">
        <v>0.133</v>
      </c>
      <c r="C41" s="24">
        <v>0.326</v>
      </c>
      <c r="D41" s="24">
        <v>0.443</v>
      </c>
      <c r="E41" s="24">
        <v>0.673</v>
      </c>
      <c r="F41" s="24">
        <v>0.456</v>
      </c>
      <c r="G41" s="25">
        <v>0.421</v>
      </c>
    </row>
    <row r="42" spans="1:7" ht="12.75">
      <c r="A42" s="14" t="s">
        <v>34</v>
      </c>
      <c r="B42" s="24">
        <v>15.659</v>
      </c>
      <c r="C42" s="24">
        <v>17.904</v>
      </c>
      <c r="D42" s="24">
        <v>30.603</v>
      </c>
      <c r="E42" s="24">
        <v>37.593</v>
      </c>
      <c r="F42" s="24">
        <v>23.373</v>
      </c>
      <c r="G42" s="25">
        <v>23.489</v>
      </c>
    </row>
    <row r="43" spans="1:7" ht="12.75">
      <c r="A43" s="17" t="s">
        <v>35</v>
      </c>
      <c r="B43" s="27">
        <v>27.959</v>
      </c>
      <c r="C43" s="27">
        <v>33.224</v>
      </c>
      <c r="D43" s="27">
        <v>20.715</v>
      </c>
      <c r="E43" s="27">
        <v>37.329</v>
      </c>
      <c r="F43" s="27">
        <v>32.007</v>
      </c>
      <c r="G43" s="28">
        <v>31.667</v>
      </c>
    </row>
    <row r="44" spans="1:7" ht="12.75">
      <c r="A44" s="14" t="s">
        <v>36</v>
      </c>
      <c r="B44" s="24">
        <v>0.11</v>
      </c>
      <c r="C44" s="24">
        <v>0.104</v>
      </c>
      <c r="D44" s="24">
        <v>0.212</v>
      </c>
      <c r="E44" s="24">
        <v>0.252</v>
      </c>
      <c r="F44" s="24">
        <v>0.088</v>
      </c>
      <c r="G44" s="25">
        <v>0.14</v>
      </c>
    </row>
    <row r="45" spans="1:7" ht="12.75">
      <c r="A45" s="14" t="s">
        <v>37</v>
      </c>
      <c r="B45" s="24">
        <v>4.261</v>
      </c>
      <c r="C45" s="24">
        <v>4.839</v>
      </c>
      <c r="D45" s="24">
        <v>12.592</v>
      </c>
      <c r="E45" s="24">
        <v>12.91</v>
      </c>
      <c r="F45" s="24">
        <v>6.389</v>
      </c>
      <c r="G45" s="25">
        <v>7.333</v>
      </c>
    </row>
    <row r="46" spans="1:7" ht="12.75">
      <c r="A46" s="17" t="s">
        <v>38</v>
      </c>
      <c r="B46" s="27">
        <v>23.809</v>
      </c>
      <c r="C46" s="27">
        <v>28.488</v>
      </c>
      <c r="D46" s="27">
        <v>8.335</v>
      </c>
      <c r="E46" s="27">
        <v>24.671</v>
      </c>
      <c r="F46" s="27">
        <v>25.706</v>
      </c>
      <c r="G46" s="28">
        <v>24.475</v>
      </c>
    </row>
    <row r="47" spans="1:7" ht="12.75">
      <c r="A47" s="29" t="s">
        <v>39</v>
      </c>
      <c r="B47" s="8"/>
      <c r="C47" s="8"/>
      <c r="D47" s="8"/>
      <c r="E47" s="8"/>
      <c r="F47" s="8"/>
      <c r="G4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B7" sqref="B7:G7"/>
    </sheetView>
  </sheetViews>
  <sheetFormatPr defaultColWidth="11.421875" defaultRowHeight="12.75"/>
  <cols>
    <col min="1" max="1" width="39.00390625" style="0" customWidth="1"/>
  </cols>
  <sheetData>
    <row r="1" ht="12.75">
      <c r="A1" t="s">
        <v>0</v>
      </c>
    </row>
    <row r="2" ht="12.75">
      <c r="A2" t="s">
        <v>1</v>
      </c>
    </row>
    <row r="5" spans="1:7" ht="12.75">
      <c r="A5" s="6" t="s">
        <v>44</v>
      </c>
      <c r="B5" s="7"/>
      <c r="C5" s="7"/>
      <c r="D5" s="7"/>
      <c r="E5" s="8"/>
      <c r="F5" s="8"/>
      <c r="G5" s="8"/>
    </row>
    <row r="6" spans="1:7" ht="12.75">
      <c r="A6" s="7"/>
      <c r="B6" s="7"/>
      <c r="C6" s="7"/>
      <c r="D6" s="7"/>
      <c r="E6" s="8"/>
      <c r="F6" s="8"/>
      <c r="G6" s="8"/>
    </row>
    <row r="7" spans="1:7" ht="24">
      <c r="A7" s="9"/>
      <c r="B7" s="10" t="s">
        <v>49</v>
      </c>
      <c r="C7" s="10" t="s">
        <v>50</v>
      </c>
      <c r="D7" s="10" t="s">
        <v>2</v>
      </c>
      <c r="E7" s="10" t="s">
        <v>51</v>
      </c>
      <c r="F7" s="10" t="s">
        <v>53</v>
      </c>
      <c r="G7" s="10" t="s">
        <v>52</v>
      </c>
    </row>
    <row r="8" spans="1:7" ht="12.75">
      <c r="A8" s="9"/>
      <c r="B8" s="12"/>
      <c r="C8" s="12"/>
      <c r="D8" s="12"/>
      <c r="E8" s="12"/>
      <c r="F8" s="12"/>
      <c r="G8" s="13"/>
    </row>
    <row r="9" spans="1:7" ht="12.75">
      <c r="A9" s="14" t="s">
        <v>3</v>
      </c>
      <c r="B9" s="15">
        <v>2480</v>
      </c>
      <c r="C9" s="15">
        <v>17380.400000000056</v>
      </c>
      <c r="D9" s="15">
        <v>4008.05</v>
      </c>
      <c r="E9" s="15">
        <v>2133.06</v>
      </c>
      <c r="F9" s="15">
        <v>1926.1</v>
      </c>
      <c r="G9" s="16">
        <v>33486.49</v>
      </c>
    </row>
    <row r="10" spans="1:7" ht="12.75">
      <c r="A10" s="17" t="s">
        <v>4</v>
      </c>
      <c r="B10" s="9"/>
      <c r="C10" s="9"/>
      <c r="D10" s="9"/>
      <c r="E10" s="9"/>
      <c r="F10" s="9"/>
      <c r="G10" s="9"/>
    </row>
    <row r="11" spans="1:7" ht="12.75">
      <c r="A11" s="14" t="s">
        <v>42</v>
      </c>
      <c r="B11" s="18">
        <v>112.04554945438505</v>
      </c>
      <c r="C11" s="18">
        <v>93.92602821756088</v>
      </c>
      <c r="D11" s="18">
        <v>172.78514383874347</v>
      </c>
      <c r="E11" s="18">
        <v>169.43037637736404</v>
      </c>
      <c r="F11" s="18">
        <v>111.92918559362184</v>
      </c>
      <c r="G11" s="18">
        <v>114.37330419656158</v>
      </c>
    </row>
    <row r="12" spans="1:7" ht="12.75">
      <c r="A12" s="14" t="s">
        <v>5</v>
      </c>
      <c r="B12" s="15">
        <v>41.74</v>
      </c>
      <c r="C12" s="15">
        <v>56.39</v>
      </c>
      <c r="D12" s="15">
        <v>28.72</v>
      </c>
      <c r="E12" s="15">
        <v>57.84</v>
      </c>
      <c r="F12" s="15">
        <v>72.37</v>
      </c>
      <c r="G12" s="16">
        <v>52.45</v>
      </c>
    </row>
    <row r="13" spans="1:7" ht="12.75">
      <c r="A13" s="14" t="s">
        <v>6</v>
      </c>
      <c r="B13" s="15">
        <v>28.69</v>
      </c>
      <c r="C13" s="15">
        <v>42.55</v>
      </c>
      <c r="D13" s="15">
        <v>16.97</v>
      </c>
      <c r="E13" s="15">
        <v>42.33</v>
      </c>
      <c r="F13" s="15">
        <v>63.52</v>
      </c>
      <c r="G13" s="16">
        <v>39.52</v>
      </c>
    </row>
    <row r="14" spans="1:7" ht="12.75">
      <c r="A14" s="14" t="s">
        <v>7</v>
      </c>
      <c r="B14" s="32">
        <v>2.5923433467741934</v>
      </c>
      <c r="C14" s="33">
        <v>39.983700795148444</v>
      </c>
      <c r="D14" s="32">
        <v>3.672832699192878</v>
      </c>
      <c r="E14" s="33">
        <v>30.897879478308163</v>
      </c>
      <c r="F14" s="33">
        <v>25.809677898343796</v>
      </c>
      <c r="G14" s="33">
        <v>27.532646649439755</v>
      </c>
    </row>
    <row r="15" spans="1:7" ht="12.75">
      <c r="A15" s="14" t="s">
        <v>8</v>
      </c>
      <c r="B15" s="32">
        <v>0.6129032258064516</v>
      </c>
      <c r="C15" s="32">
        <v>0.3324187015258556</v>
      </c>
      <c r="D15" s="33">
        <v>104.67504397400239</v>
      </c>
      <c r="E15" s="33">
        <v>41.839057504242746</v>
      </c>
      <c r="F15" s="32">
        <v>1.0351565339286637</v>
      </c>
      <c r="G15" s="33">
        <v>17.8474883452998</v>
      </c>
    </row>
    <row r="16" spans="1:7" ht="12.75">
      <c r="A16" s="14" t="s">
        <v>9</v>
      </c>
      <c r="B16" s="33">
        <v>16.638725806451614</v>
      </c>
      <c r="C16" s="33">
        <v>12.408113219488579</v>
      </c>
      <c r="D16" s="33">
        <v>849.7268054789743</v>
      </c>
      <c r="E16" s="33">
        <v>485.9352198250402</v>
      </c>
      <c r="F16" s="33">
        <v>44.875504906287304</v>
      </c>
      <c r="G16" s="33">
        <v>175.52212991268976</v>
      </c>
    </row>
    <row r="17" spans="1:7" ht="12.75">
      <c r="A17" s="14" t="s">
        <v>10</v>
      </c>
      <c r="B17" s="34">
        <v>363.05419354838705</v>
      </c>
      <c r="C17" s="34">
        <v>43.781705829554994</v>
      </c>
      <c r="D17" s="34">
        <v>7475.357682663646</v>
      </c>
      <c r="E17" s="34">
        <v>10121.29693491979</v>
      </c>
      <c r="F17" s="34">
        <v>104.81918384299877</v>
      </c>
      <c r="G17" s="34">
        <v>1999.78511865531</v>
      </c>
    </row>
    <row r="18" spans="1:7" ht="12.75">
      <c r="A18" s="14" t="s">
        <v>11</v>
      </c>
      <c r="B18" s="22">
        <v>2.16</v>
      </c>
      <c r="C18" s="22">
        <v>1.71</v>
      </c>
      <c r="D18" s="22">
        <v>1.92</v>
      </c>
      <c r="E18" s="22">
        <v>2.06</v>
      </c>
      <c r="F18" s="22">
        <v>1.63</v>
      </c>
      <c r="G18" s="23">
        <v>1.82</v>
      </c>
    </row>
    <row r="19" spans="1:7" ht="12.75">
      <c r="A19" s="17" t="s">
        <v>21</v>
      </c>
      <c r="B19" s="9"/>
      <c r="C19" s="9"/>
      <c r="D19" s="9"/>
      <c r="E19" s="9"/>
      <c r="F19" s="9"/>
      <c r="G19" s="9"/>
    </row>
    <row r="20" spans="1:7" ht="12.75">
      <c r="A20" s="14" t="s">
        <v>12</v>
      </c>
      <c r="B20" s="24">
        <v>27.523</v>
      </c>
      <c r="C20" s="24">
        <v>48.413</v>
      </c>
      <c r="D20" s="24">
        <v>44.096</v>
      </c>
      <c r="E20" s="24">
        <v>50.61</v>
      </c>
      <c r="F20" s="24">
        <v>43.348</v>
      </c>
      <c r="G20" s="25">
        <v>44.809</v>
      </c>
    </row>
    <row r="21" spans="1:7" ht="12.75">
      <c r="A21" s="14" t="s">
        <v>13</v>
      </c>
      <c r="B21" s="24">
        <v>17.637</v>
      </c>
      <c r="C21" s="24">
        <v>14.984</v>
      </c>
      <c r="D21" s="24">
        <v>15.137</v>
      </c>
      <c r="E21" s="24">
        <v>22.945</v>
      </c>
      <c r="F21" s="24">
        <v>18.912</v>
      </c>
      <c r="G21" s="25">
        <v>16.652</v>
      </c>
    </row>
    <row r="22" spans="1:7" ht="12.75">
      <c r="A22" s="14" t="s">
        <v>14</v>
      </c>
      <c r="B22" s="24">
        <v>113.322</v>
      </c>
      <c r="C22" s="24">
        <v>180.29</v>
      </c>
      <c r="D22" s="24">
        <v>245.784</v>
      </c>
      <c r="E22" s="24">
        <v>285.088</v>
      </c>
      <c r="F22" s="24">
        <v>200.563</v>
      </c>
      <c r="G22" s="25">
        <v>197.538</v>
      </c>
    </row>
    <row r="23" spans="1:7" ht="12.75">
      <c r="A23" s="14" t="s">
        <v>15</v>
      </c>
      <c r="B23" s="24">
        <v>82.913</v>
      </c>
      <c r="C23" s="24">
        <v>146.633</v>
      </c>
      <c r="D23" s="24">
        <v>209.203</v>
      </c>
      <c r="E23" s="24">
        <v>240.551</v>
      </c>
      <c r="F23" s="24">
        <v>174.152</v>
      </c>
      <c r="G23" s="25">
        <v>163.27</v>
      </c>
    </row>
    <row r="24" spans="1:7" ht="12.75">
      <c r="A24" s="14" t="s">
        <v>16</v>
      </c>
      <c r="B24" s="24">
        <v>48.368</v>
      </c>
      <c r="C24" s="24">
        <v>73.702</v>
      </c>
      <c r="D24" s="24">
        <v>119.124</v>
      </c>
      <c r="E24" s="24">
        <v>107.796</v>
      </c>
      <c r="F24" s="24">
        <v>76.517</v>
      </c>
      <c r="G24" s="25">
        <v>81.928</v>
      </c>
    </row>
    <row r="25" spans="1:7" ht="12.75">
      <c r="A25" s="14" t="s">
        <v>17</v>
      </c>
      <c r="B25" s="24">
        <v>20.302</v>
      </c>
      <c r="C25" s="24">
        <v>49.279</v>
      </c>
      <c r="D25" s="24">
        <v>92.994</v>
      </c>
      <c r="E25" s="24">
        <v>78.25</v>
      </c>
      <c r="F25" s="24">
        <v>53.384</v>
      </c>
      <c r="G25" s="25">
        <v>55.317</v>
      </c>
    </row>
    <row r="26" spans="1:7" ht="12.75">
      <c r="A26" s="14" t="s">
        <v>18</v>
      </c>
      <c r="B26" s="24">
        <v>76.25</v>
      </c>
      <c r="C26" s="24">
        <v>143.673</v>
      </c>
      <c r="D26" s="24">
        <v>100.777</v>
      </c>
      <c r="E26" s="24">
        <v>165.202</v>
      </c>
      <c r="F26" s="24">
        <v>128.698</v>
      </c>
      <c r="G26" s="25">
        <v>130.843</v>
      </c>
    </row>
    <row r="27" spans="1:7" ht="12.75">
      <c r="A27" s="14" t="s">
        <v>19</v>
      </c>
      <c r="B27" s="24">
        <v>86.193</v>
      </c>
      <c r="C27" s="24">
        <v>111.151</v>
      </c>
      <c r="D27" s="24">
        <v>265.487</v>
      </c>
      <c r="E27" s="24">
        <v>229.301</v>
      </c>
      <c r="F27" s="24">
        <v>149.443</v>
      </c>
      <c r="G27" s="25">
        <v>149.586</v>
      </c>
    </row>
    <row r="28" spans="1:7" ht="12.75">
      <c r="A28" s="17" t="s">
        <v>22</v>
      </c>
      <c r="B28" s="26"/>
      <c r="C28" s="26"/>
      <c r="D28" s="26"/>
      <c r="E28" s="26"/>
      <c r="F28" s="26"/>
      <c r="G28" s="26"/>
    </row>
    <row r="29" spans="1:7" ht="12.75">
      <c r="A29" s="14" t="s">
        <v>20</v>
      </c>
      <c r="B29" s="24">
        <v>119.485</v>
      </c>
      <c r="C29" s="24">
        <v>109.293</v>
      </c>
      <c r="D29" s="24">
        <v>310.549</v>
      </c>
      <c r="E29" s="24">
        <v>236.487</v>
      </c>
      <c r="F29" s="24">
        <v>116.223</v>
      </c>
      <c r="G29" s="25">
        <v>151.598</v>
      </c>
    </row>
    <row r="30" spans="1:7" ht="12.75">
      <c r="A30" s="14" t="s">
        <v>23</v>
      </c>
      <c r="B30" s="24">
        <v>0</v>
      </c>
      <c r="C30" s="24">
        <v>0.003</v>
      </c>
      <c r="D30" s="24">
        <v>0.065</v>
      </c>
      <c r="E30" s="24">
        <v>0.056</v>
      </c>
      <c r="F30" s="24">
        <v>0.013</v>
      </c>
      <c r="G30" s="25">
        <v>0.025</v>
      </c>
    </row>
    <row r="31" spans="1:7" ht="12.75">
      <c r="A31" s="14" t="s">
        <v>24</v>
      </c>
      <c r="B31" s="24">
        <v>27.5</v>
      </c>
      <c r="C31" s="24">
        <v>31.703</v>
      </c>
      <c r="D31" s="24">
        <v>186.591</v>
      </c>
      <c r="E31" s="24">
        <v>109.208</v>
      </c>
      <c r="F31" s="24">
        <v>39.449</v>
      </c>
      <c r="G31" s="25">
        <v>60.589</v>
      </c>
    </row>
    <row r="32" spans="1:7" ht="12.75">
      <c r="A32" s="14" t="s">
        <v>25</v>
      </c>
      <c r="B32" s="24">
        <v>25.871</v>
      </c>
      <c r="C32" s="24">
        <v>33.889</v>
      </c>
      <c r="D32" s="24">
        <v>56.386</v>
      </c>
      <c r="E32" s="24">
        <v>53.468</v>
      </c>
      <c r="F32" s="24">
        <v>36.099</v>
      </c>
      <c r="G32" s="25">
        <v>38.429</v>
      </c>
    </row>
    <row r="33" spans="1:7" ht="12.75">
      <c r="A33" s="17" t="s">
        <v>26</v>
      </c>
      <c r="B33" s="27">
        <v>66.114</v>
      </c>
      <c r="C33" s="27">
        <v>43.705</v>
      </c>
      <c r="D33" s="27">
        <v>67.637</v>
      </c>
      <c r="E33" s="27">
        <v>73.868</v>
      </c>
      <c r="F33" s="27">
        <v>40.688</v>
      </c>
      <c r="G33" s="28">
        <v>52.605</v>
      </c>
    </row>
    <row r="34" spans="1:7" ht="12.75">
      <c r="A34" s="14" t="s">
        <v>27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5">
        <v>0</v>
      </c>
    </row>
    <row r="35" spans="1:7" ht="12.75">
      <c r="A35" s="14" t="s">
        <v>28</v>
      </c>
      <c r="B35" s="24">
        <v>13.898</v>
      </c>
      <c r="C35" s="24">
        <v>15.176</v>
      </c>
      <c r="D35" s="24">
        <v>10.738</v>
      </c>
      <c r="E35" s="24">
        <v>17.44</v>
      </c>
      <c r="F35" s="24">
        <v>24.604</v>
      </c>
      <c r="G35" s="25">
        <v>16.125</v>
      </c>
    </row>
    <row r="36" spans="1:7" ht="12.75">
      <c r="A36" s="14" t="s">
        <v>29</v>
      </c>
      <c r="B36" s="24">
        <v>5.977</v>
      </c>
      <c r="C36" s="24">
        <v>6.228</v>
      </c>
      <c r="D36" s="24">
        <v>4.099</v>
      </c>
      <c r="E36" s="24">
        <v>8.139</v>
      </c>
      <c r="F36" s="24">
        <v>8.01</v>
      </c>
      <c r="G36" s="25">
        <v>6.193</v>
      </c>
    </row>
    <row r="37" spans="1:7" ht="12.75">
      <c r="A37" s="14" t="s">
        <v>30</v>
      </c>
      <c r="B37" s="24">
        <v>1.044</v>
      </c>
      <c r="C37" s="24">
        <v>1.765</v>
      </c>
      <c r="D37" s="24">
        <v>1.668</v>
      </c>
      <c r="E37" s="24">
        <v>2.114</v>
      </c>
      <c r="F37" s="24">
        <v>1.678</v>
      </c>
      <c r="G37" s="25">
        <v>1.711</v>
      </c>
    </row>
    <row r="38" spans="1:7" ht="12.75">
      <c r="A38" s="14" t="s">
        <v>31</v>
      </c>
      <c r="B38" s="24">
        <v>17.383</v>
      </c>
      <c r="C38" s="24">
        <v>1.307</v>
      </c>
      <c r="D38" s="24">
        <v>10.116</v>
      </c>
      <c r="E38" s="24">
        <v>4.213</v>
      </c>
      <c r="F38" s="24">
        <v>2.897</v>
      </c>
      <c r="G38" s="25">
        <v>4.996</v>
      </c>
    </row>
    <row r="39" spans="1:7" ht="12.75">
      <c r="A39" s="17" t="s">
        <v>32</v>
      </c>
      <c r="B39" s="27">
        <v>55.608</v>
      </c>
      <c r="C39" s="27">
        <v>49.58</v>
      </c>
      <c r="D39" s="27">
        <v>62.491</v>
      </c>
      <c r="E39" s="27">
        <v>76.841</v>
      </c>
      <c r="F39" s="27">
        <v>52.706</v>
      </c>
      <c r="G39" s="28">
        <v>55.829</v>
      </c>
    </row>
    <row r="40" spans="1:7" ht="12.75">
      <c r="A40" s="14" t="s">
        <v>33</v>
      </c>
      <c r="B40" s="24">
        <v>0.346</v>
      </c>
      <c r="C40" s="24">
        <v>0.514</v>
      </c>
      <c r="D40" s="24">
        <v>0.427</v>
      </c>
      <c r="E40" s="24">
        <v>0.492</v>
      </c>
      <c r="F40" s="24">
        <v>0.724</v>
      </c>
      <c r="G40" s="25">
        <v>0.512</v>
      </c>
    </row>
    <row r="41" spans="1:7" ht="12.75">
      <c r="A41" s="14" t="s">
        <v>34</v>
      </c>
      <c r="B41" s="24">
        <v>17.833</v>
      </c>
      <c r="C41" s="24">
        <v>18.76</v>
      </c>
      <c r="D41" s="24">
        <v>32.874</v>
      </c>
      <c r="E41" s="24">
        <v>36.045</v>
      </c>
      <c r="F41" s="24">
        <v>24.317</v>
      </c>
      <c r="G41" s="25">
        <v>23.179</v>
      </c>
    </row>
    <row r="42" spans="1:7" ht="12.75">
      <c r="A42" s="17" t="s">
        <v>35</v>
      </c>
      <c r="B42" s="27">
        <v>38.121</v>
      </c>
      <c r="C42" s="27">
        <v>31.333</v>
      </c>
      <c r="D42" s="27">
        <v>30.045</v>
      </c>
      <c r="E42" s="27">
        <v>41.288</v>
      </c>
      <c r="F42" s="27">
        <v>29.114</v>
      </c>
      <c r="G42" s="28">
        <v>33.162</v>
      </c>
    </row>
    <row r="43" spans="1:7" ht="12.75">
      <c r="A43" s="14" t="s">
        <v>36</v>
      </c>
      <c r="B43" s="24">
        <v>0.122</v>
      </c>
      <c r="C43" s="24">
        <v>0.125</v>
      </c>
      <c r="D43" s="24">
        <v>0.343</v>
      </c>
      <c r="E43" s="24">
        <v>0.203</v>
      </c>
      <c r="F43" s="24">
        <v>0.155</v>
      </c>
      <c r="G43" s="25">
        <v>0.16</v>
      </c>
    </row>
    <row r="44" spans="1:7" ht="12.75">
      <c r="A44" s="14" t="s">
        <v>37</v>
      </c>
      <c r="B44" s="24">
        <v>4.217</v>
      </c>
      <c r="C44" s="24">
        <v>4.937</v>
      </c>
      <c r="D44" s="24">
        <v>13.7</v>
      </c>
      <c r="E44" s="24">
        <v>11.404</v>
      </c>
      <c r="F44" s="24">
        <v>7.304</v>
      </c>
      <c r="G44" s="25">
        <v>7.006</v>
      </c>
    </row>
    <row r="45" spans="1:7" ht="12.75">
      <c r="A45" s="17" t="s">
        <v>38</v>
      </c>
      <c r="B45" s="27">
        <v>34.026</v>
      </c>
      <c r="C45" s="27">
        <v>26.521</v>
      </c>
      <c r="D45" s="27">
        <v>16.688</v>
      </c>
      <c r="E45" s="27">
        <v>30.088</v>
      </c>
      <c r="F45" s="27">
        <v>21.964</v>
      </c>
      <c r="G45" s="28">
        <v>26.316</v>
      </c>
    </row>
    <row r="46" spans="1:7" ht="12.75">
      <c r="A46" s="29" t="s">
        <v>39</v>
      </c>
      <c r="B46" s="8"/>
      <c r="C46" s="8"/>
      <c r="D46" s="8"/>
      <c r="E46" s="8"/>
      <c r="F46" s="8"/>
      <c r="G46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B7" sqref="B7:G7"/>
    </sheetView>
  </sheetViews>
  <sheetFormatPr defaultColWidth="11.421875" defaultRowHeight="12.75"/>
  <cols>
    <col min="1" max="1" width="39.57421875" style="0" customWidth="1"/>
  </cols>
  <sheetData>
    <row r="1" ht="12.75">
      <c r="A1" t="s">
        <v>0</v>
      </c>
    </row>
    <row r="2" ht="12.75">
      <c r="A2" t="s">
        <v>1</v>
      </c>
    </row>
    <row r="5" spans="1:7" ht="12.75">
      <c r="A5" s="6" t="s">
        <v>45</v>
      </c>
      <c r="B5" s="7"/>
      <c r="C5" s="7"/>
      <c r="D5" s="7"/>
      <c r="E5" s="8"/>
      <c r="F5" s="8"/>
      <c r="G5" s="8"/>
    </row>
    <row r="6" spans="1:7" ht="12.75">
      <c r="A6" s="7"/>
      <c r="B6" s="7"/>
      <c r="C6" s="7"/>
      <c r="D6" s="7"/>
      <c r="E6" s="8"/>
      <c r="F6" s="8"/>
      <c r="G6" s="8"/>
    </row>
    <row r="7" spans="1:7" ht="24">
      <c r="A7" s="9"/>
      <c r="B7" s="10" t="s">
        <v>49</v>
      </c>
      <c r="C7" s="10" t="s">
        <v>50</v>
      </c>
      <c r="D7" s="10" t="s">
        <v>2</v>
      </c>
      <c r="E7" s="10" t="s">
        <v>51</v>
      </c>
      <c r="F7" s="10" t="s">
        <v>53</v>
      </c>
      <c r="G7" s="10" t="s">
        <v>52</v>
      </c>
    </row>
    <row r="8" spans="1:7" ht="12.75">
      <c r="A8" s="9"/>
      <c r="B8" s="12"/>
      <c r="C8" s="12"/>
      <c r="D8" s="12"/>
      <c r="E8" s="12"/>
      <c r="F8" s="12"/>
      <c r="G8" s="13"/>
    </row>
    <row r="9" spans="1:7" ht="12.75">
      <c r="A9" s="14" t="s">
        <v>3</v>
      </c>
      <c r="B9" s="15">
        <v>2851</v>
      </c>
      <c r="C9" s="15">
        <v>17264</v>
      </c>
      <c r="D9" s="15">
        <v>4008.05</v>
      </c>
      <c r="E9" s="15">
        <v>2253</v>
      </c>
      <c r="F9" s="15">
        <v>1926.03</v>
      </c>
      <c r="G9" s="15">
        <v>34165</v>
      </c>
    </row>
    <row r="10" spans="1:7" ht="12.75">
      <c r="A10" s="17" t="s">
        <v>4</v>
      </c>
      <c r="B10" s="9"/>
      <c r="C10" s="35"/>
      <c r="D10" s="35"/>
      <c r="E10" s="35"/>
      <c r="F10" s="35"/>
      <c r="G10" s="35"/>
    </row>
    <row r="11" spans="1:7" ht="12.75">
      <c r="A11" s="14" t="s">
        <v>42</v>
      </c>
      <c r="B11" s="18">
        <v>106.28774999999999</v>
      </c>
      <c r="C11" s="18">
        <v>95.4642375</v>
      </c>
      <c r="D11" s="18">
        <v>158.54</v>
      </c>
      <c r="E11" s="18">
        <v>161.448175</v>
      </c>
      <c r="F11" s="18">
        <v>112.34</v>
      </c>
      <c r="G11" s="18">
        <v>112.57241249999998</v>
      </c>
    </row>
    <row r="12" spans="1:7" ht="12.75">
      <c r="A12" s="14" t="s">
        <v>5</v>
      </c>
      <c r="B12" s="15">
        <v>40.1</v>
      </c>
      <c r="C12" s="15">
        <v>58.35</v>
      </c>
      <c r="D12" s="15">
        <v>28.78</v>
      </c>
      <c r="E12" s="15">
        <v>55.54</v>
      </c>
      <c r="F12" s="15">
        <v>80.39</v>
      </c>
      <c r="G12" s="15">
        <v>53.38</v>
      </c>
    </row>
    <row r="13" spans="1:7" ht="12.75">
      <c r="A13" s="14" t="s">
        <v>6</v>
      </c>
      <c r="B13" s="15">
        <v>28.48</v>
      </c>
      <c r="C13" s="15">
        <v>43.6</v>
      </c>
      <c r="D13" s="15">
        <v>18.22</v>
      </c>
      <c r="E13" s="15">
        <v>40.03</v>
      </c>
      <c r="F13" s="15">
        <v>72.63</v>
      </c>
      <c r="G13" s="15">
        <v>40.26</v>
      </c>
    </row>
    <row r="14" spans="1:7" ht="12.75">
      <c r="A14" s="14" t="s">
        <v>7</v>
      </c>
      <c r="B14" s="36">
        <v>0.86</v>
      </c>
      <c r="C14" s="36">
        <v>40.36</v>
      </c>
      <c r="D14" s="36">
        <v>0.95</v>
      </c>
      <c r="E14" s="36">
        <v>28.2</v>
      </c>
      <c r="F14" s="15">
        <v>27.2</v>
      </c>
      <c r="G14" s="37">
        <v>27</v>
      </c>
    </row>
    <row r="15" spans="1:7" ht="12.75">
      <c r="A15" s="14" t="s">
        <v>8</v>
      </c>
      <c r="B15" s="36">
        <v>0</v>
      </c>
      <c r="C15" s="36">
        <v>0.24</v>
      </c>
      <c r="D15" s="36">
        <v>135.7</v>
      </c>
      <c r="E15" s="36">
        <v>54.6</v>
      </c>
      <c r="F15" s="36">
        <v>0</v>
      </c>
      <c r="G15" s="37">
        <v>17.76</v>
      </c>
    </row>
    <row r="16" spans="1:7" ht="12.75">
      <c r="A16" s="14" t="s">
        <v>9</v>
      </c>
      <c r="B16" s="36">
        <v>50.86</v>
      </c>
      <c r="C16" s="36">
        <v>7.03</v>
      </c>
      <c r="D16" s="36">
        <v>778.7</v>
      </c>
      <c r="E16" s="36">
        <v>501.9</v>
      </c>
      <c r="F16" s="36">
        <v>37.97</v>
      </c>
      <c r="G16" s="37">
        <v>166.98</v>
      </c>
    </row>
    <row r="17" spans="1:7" ht="12.75">
      <c r="A17" s="14" t="s">
        <v>10</v>
      </c>
      <c r="B17" s="36">
        <v>0</v>
      </c>
      <c r="C17" s="36">
        <v>33.2</v>
      </c>
      <c r="D17" s="36">
        <v>6389.74</v>
      </c>
      <c r="E17" s="36">
        <v>7464</v>
      </c>
      <c r="F17" s="36">
        <v>134</v>
      </c>
      <c r="G17" s="37">
        <v>1620</v>
      </c>
    </row>
    <row r="18" spans="1:7" ht="12.75">
      <c r="A18" s="14" t="s">
        <v>11</v>
      </c>
      <c r="B18" s="22">
        <v>2.32</v>
      </c>
      <c r="C18" s="22">
        <v>1.73</v>
      </c>
      <c r="D18" s="22">
        <v>1.86</v>
      </c>
      <c r="E18" s="22">
        <v>2.014</v>
      </c>
      <c r="F18" s="22">
        <v>1.81</v>
      </c>
      <c r="G18" s="22">
        <v>1.87</v>
      </c>
    </row>
    <row r="19" spans="1:7" ht="12.75">
      <c r="A19" s="17" t="s">
        <v>21</v>
      </c>
      <c r="B19" s="9"/>
      <c r="C19" s="35"/>
      <c r="D19" s="35"/>
      <c r="E19" s="35"/>
      <c r="F19" s="35"/>
      <c r="G19" s="35"/>
    </row>
    <row r="20" spans="1:7" ht="12.75">
      <c r="A20" s="14" t="s">
        <v>12</v>
      </c>
      <c r="B20" s="24">
        <v>20.44</v>
      </c>
      <c r="C20" s="24">
        <v>37.51</v>
      </c>
      <c r="D20" s="24">
        <v>35.93</v>
      </c>
      <c r="E20" s="24">
        <v>54.36</v>
      </c>
      <c r="F20" s="24">
        <v>37.51</v>
      </c>
      <c r="G20" s="25">
        <v>46.52</v>
      </c>
    </row>
    <row r="21" spans="1:7" ht="12.75">
      <c r="A21" s="14" t="s">
        <v>13</v>
      </c>
      <c r="B21" s="24">
        <v>11.69</v>
      </c>
      <c r="C21" s="24">
        <v>23.3</v>
      </c>
      <c r="D21" s="24">
        <v>23.22</v>
      </c>
      <c r="E21" s="24">
        <v>36.18</v>
      </c>
      <c r="F21" s="24">
        <v>20.04</v>
      </c>
      <c r="G21" s="25">
        <v>23.15</v>
      </c>
    </row>
    <row r="22" spans="1:7" ht="12.75">
      <c r="A22" s="14" t="s">
        <v>14</v>
      </c>
      <c r="B22" s="24">
        <v>125.32</v>
      </c>
      <c r="C22" s="24">
        <v>192.165</v>
      </c>
      <c r="D22" s="24">
        <v>229.645</v>
      </c>
      <c r="E22" s="24">
        <v>275.92</v>
      </c>
      <c r="F22" s="24">
        <v>185.687</v>
      </c>
      <c r="G22" s="24">
        <v>204.05</v>
      </c>
    </row>
    <row r="23" spans="1:7" ht="12.75">
      <c r="A23" s="14" t="s">
        <v>15</v>
      </c>
      <c r="B23" s="24">
        <v>88.7</v>
      </c>
      <c r="C23" s="24">
        <v>156.81</v>
      </c>
      <c r="D23" s="24">
        <v>198.54</v>
      </c>
      <c r="E23" s="24">
        <v>236.76</v>
      </c>
      <c r="F23" s="24">
        <v>161.08</v>
      </c>
      <c r="G23" s="24">
        <v>169.46</v>
      </c>
    </row>
    <row r="24" spans="1:7" ht="12.75">
      <c r="A24" s="14" t="s">
        <v>16</v>
      </c>
      <c r="B24" s="24">
        <v>49.31</v>
      </c>
      <c r="C24" s="24">
        <v>80.09</v>
      </c>
      <c r="D24" s="24">
        <v>114.2</v>
      </c>
      <c r="E24" s="24">
        <v>110.57</v>
      </c>
      <c r="F24" s="24">
        <v>67.09</v>
      </c>
      <c r="G24" s="24">
        <v>83.77</v>
      </c>
    </row>
    <row r="25" spans="1:7" ht="12.75">
      <c r="A25" s="14" t="s">
        <v>17</v>
      </c>
      <c r="B25" s="24">
        <v>23.37</v>
      </c>
      <c r="C25" s="24">
        <v>53.345</v>
      </c>
      <c r="D25" s="24">
        <v>92.373</v>
      </c>
      <c r="E25" s="24">
        <v>82.6</v>
      </c>
      <c r="F25" s="24">
        <v>43.17</v>
      </c>
      <c r="G25" s="24">
        <v>57.28</v>
      </c>
    </row>
    <row r="26" spans="1:7" ht="12.75">
      <c r="A26" s="14" t="s">
        <v>18</v>
      </c>
      <c r="B26" s="24">
        <v>74.7</v>
      </c>
      <c r="C26" s="24">
        <v>159.875</v>
      </c>
      <c r="D26" s="24">
        <v>89.5</v>
      </c>
      <c r="E26" s="24">
        <v>164.995</v>
      </c>
      <c r="F26" s="24">
        <v>130.64</v>
      </c>
      <c r="G26" s="24">
        <v>139.62</v>
      </c>
    </row>
    <row r="27" spans="1:7" ht="12.75">
      <c r="A27" s="14" t="s">
        <v>19</v>
      </c>
      <c r="B27" s="24">
        <v>100.46</v>
      </c>
      <c r="C27" s="24">
        <v>113.35</v>
      </c>
      <c r="D27" s="24">
        <v>255.24</v>
      </c>
      <c r="E27" s="24">
        <v>223.34</v>
      </c>
      <c r="F27" s="24">
        <v>123.44</v>
      </c>
      <c r="G27" s="24">
        <v>149.2</v>
      </c>
    </row>
    <row r="28" spans="1:7" ht="12.75">
      <c r="A28" s="17" t="s">
        <v>22</v>
      </c>
      <c r="B28" s="26"/>
      <c r="C28" s="38"/>
      <c r="D28" s="38"/>
      <c r="E28" s="38"/>
      <c r="F28" s="38"/>
      <c r="G28" s="38"/>
    </row>
    <row r="29" spans="1:7" ht="12.75">
      <c r="A29" s="14" t="s">
        <v>20</v>
      </c>
      <c r="B29" s="24">
        <v>98.78</v>
      </c>
      <c r="C29" s="24">
        <v>116.86</v>
      </c>
      <c r="D29" s="24">
        <v>306.1</v>
      </c>
      <c r="E29" s="24">
        <v>252.6</v>
      </c>
      <c r="F29" s="24">
        <v>114.34</v>
      </c>
      <c r="G29" s="24">
        <v>154.42</v>
      </c>
    </row>
    <row r="30" spans="1:7" ht="12.75">
      <c r="A30" s="14" t="s">
        <v>23</v>
      </c>
      <c r="B30" s="24">
        <v>0.11</v>
      </c>
      <c r="C30" s="24">
        <v>0.001</v>
      </c>
      <c r="D30" s="24">
        <v>0.025</v>
      </c>
      <c r="E30" s="24">
        <v>0.08</v>
      </c>
      <c r="F30" s="24">
        <v>0.03</v>
      </c>
      <c r="G30" s="24">
        <v>0.023</v>
      </c>
    </row>
    <row r="31" spans="1:7" ht="12.75">
      <c r="A31" s="14" t="s">
        <v>24</v>
      </c>
      <c r="B31" s="24">
        <v>26.46</v>
      </c>
      <c r="C31" s="24">
        <v>32.42</v>
      </c>
      <c r="D31" s="24">
        <v>185.67</v>
      </c>
      <c r="E31" s="24">
        <v>121.96</v>
      </c>
      <c r="F31" s="24">
        <v>37</v>
      </c>
      <c r="G31" s="24">
        <v>61.4</v>
      </c>
    </row>
    <row r="32" spans="1:7" ht="12.75">
      <c r="A32" s="14" t="s">
        <v>25</v>
      </c>
      <c r="B32" s="24">
        <v>23.79</v>
      </c>
      <c r="C32" s="24">
        <v>35.91</v>
      </c>
      <c r="D32" s="24">
        <v>55.05</v>
      </c>
      <c r="E32" s="24">
        <v>52.55</v>
      </c>
      <c r="F32" s="24">
        <v>35.34</v>
      </c>
      <c r="G32" s="24">
        <v>39.17</v>
      </c>
    </row>
    <row r="33" spans="1:7" ht="12.75">
      <c r="A33" s="17" t="s">
        <v>26</v>
      </c>
      <c r="B33" s="27">
        <v>48.64</v>
      </c>
      <c r="C33" s="27">
        <v>48.52</v>
      </c>
      <c r="D33" s="27">
        <v>65.39</v>
      </c>
      <c r="E33" s="27">
        <v>78.173</v>
      </c>
      <c r="F33" s="27">
        <v>42.027</v>
      </c>
      <c r="G33" s="27">
        <v>53.87</v>
      </c>
    </row>
    <row r="34" spans="1:7" ht="12.75">
      <c r="A34" s="14" t="s">
        <v>27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</row>
    <row r="35" spans="1:7" ht="12.75">
      <c r="A35" s="14" t="s">
        <v>28</v>
      </c>
      <c r="B35" s="24">
        <v>14.756</v>
      </c>
      <c r="C35" s="24">
        <v>18.936</v>
      </c>
      <c r="D35" s="24">
        <v>10.569</v>
      </c>
      <c r="E35" s="24">
        <v>19.046</v>
      </c>
      <c r="F35" s="24">
        <v>25.787999999999997</v>
      </c>
      <c r="G35" s="24">
        <v>18.55</v>
      </c>
    </row>
    <row r="36" spans="1:7" ht="12.75">
      <c r="A36" s="14" t="s">
        <v>29</v>
      </c>
      <c r="B36" s="24">
        <v>4.81</v>
      </c>
      <c r="C36" s="24">
        <v>6.23</v>
      </c>
      <c r="D36" s="24">
        <v>4.35</v>
      </c>
      <c r="E36" s="24">
        <v>7.477</v>
      </c>
      <c r="F36" s="24">
        <v>8.199</v>
      </c>
      <c r="G36" s="24">
        <v>6.16</v>
      </c>
    </row>
    <row r="37" spans="1:7" ht="12.75">
      <c r="A37" s="14" t="s">
        <v>30</v>
      </c>
      <c r="B37" s="24">
        <v>1.32</v>
      </c>
      <c r="C37" s="24">
        <v>1.589</v>
      </c>
      <c r="D37" s="24">
        <v>1.489</v>
      </c>
      <c r="E37" s="24">
        <v>1.994</v>
      </c>
      <c r="F37" s="24">
        <v>1.54</v>
      </c>
      <c r="G37" s="24">
        <v>1.57</v>
      </c>
    </row>
    <row r="38" spans="1:7" ht="12.75">
      <c r="A38" s="14" t="s">
        <v>31</v>
      </c>
      <c r="B38" s="24">
        <v>17.67</v>
      </c>
      <c r="C38" s="24">
        <v>1.029</v>
      </c>
      <c r="D38" s="24">
        <v>9.129</v>
      </c>
      <c r="E38" s="24">
        <v>4.57</v>
      </c>
      <c r="F38" s="24">
        <v>3.76</v>
      </c>
      <c r="G38" s="24">
        <v>5.23</v>
      </c>
    </row>
    <row r="39" spans="1:7" ht="12.75">
      <c r="A39" s="17" t="s">
        <v>32</v>
      </c>
      <c r="B39" s="27">
        <v>39.58</v>
      </c>
      <c r="C39" s="27">
        <v>58.6</v>
      </c>
      <c r="D39" s="27">
        <v>61</v>
      </c>
      <c r="E39" s="27">
        <v>83.17</v>
      </c>
      <c r="F39" s="27">
        <v>54.31</v>
      </c>
      <c r="G39" s="27">
        <v>59.458</v>
      </c>
    </row>
    <row r="40" spans="1:7" ht="12.75">
      <c r="A40" s="14" t="s">
        <v>33</v>
      </c>
      <c r="B40" s="24">
        <v>0.64</v>
      </c>
      <c r="C40" s="24">
        <v>0.49</v>
      </c>
      <c r="D40" s="24">
        <v>0.316</v>
      </c>
      <c r="E40" s="24">
        <v>0.38</v>
      </c>
      <c r="F40" s="24">
        <v>0.61</v>
      </c>
      <c r="G40" s="24">
        <v>0.457</v>
      </c>
    </row>
    <row r="41" spans="1:7" ht="12.75">
      <c r="A41" s="14" t="s">
        <v>34</v>
      </c>
      <c r="B41" s="24">
        <v>16.2</v>
      </c>
      <c r="C41" s="24">
        <v>20.732</v>
      </c>
      <c r="D41" s="24">
        <v>31.471</v>
      </c>
      <c r="E41" s="24">
        <v>36.76</v>
      </c>
      <c r="F41" s="24">
        <v>24.63</v>
      </c>
      <c r="G41" s="24">
        <v>24.72</v>
      </c>
    </row>
    <row r="42" spans="1:7" ht="12.75">
      <c r="A42" s="17" t="s">
        <v>35</v>
      </c>
      <c r="B42" s="27">
        <v>24.02</v>
      </c>
      <c r="C42" s="27">
        <v>38.36</v>
      </c>
      <c r="D42" s="27">
        <v>29.845</v>
      </c>
      <c r="E42" s="27">
        <v>46.79</v>
      </c>
      <c r="F42" s="27">
        <v>30.29</v>
      </c>
      <c r="G42" s="27">
        <v>35.195</v>
      </c>
    </row>
    <row r="43" spans="1:7" ht="12.75">
      <c r="A43" s="14" t="s">
        <v>36</v>
      </c>
      <c r="B43" s="24">
        <v>0.25</v>
      </c>
      <c r="C43" s="24">
        <v>0.0998</v>
      </c>
      <c r="D43" s="24">
        <v>0.189</v>
      </c>
      <c r="E43" s="24">
        <v>0.186</v>
      </c>
      <c r="F43" s="24">
        <v>0.138</v>
      </c>
      <c r="G43" s="24">
        <v>0.139</v>
      </c>
    </row>
    <row r="44" spans="1:7" ht="12.75">
      <c r="A44" s="14" t="s">
        <v>37</v>
      </c>
      <c r="B44" s="24">
        <v>3.82</v>
      </c>
      <c r="C44" s="24">
        <v>4.75</v>
      </c>
      <c r="D44" s="24">
        <v>12.029</v>
      </c>
      <c r="E44" s="24">
        <v>11.3</v>
      </c>
      <c r="F44" s="24">
        <v>5.43</v>
      </c>
      <c r="G44" s="24">
        <v>6.614</v>
      </c>
    </row>
    <row r="45" spans="1:7" ht="12.75">
      <c r="A45" s="17" t="s">
        <v>38</v>
      </c>
      <c r="B45" s="27">
        <v>20.45</v>
      </c>
      <c r="C45" s="27">
        <v>33.7</v>
      </c>
      <c r="D45" s="27">
        <v>18</v>
      </c>
      <c r="E45" s="27">
        <v>35.66</v>
      </c>
      <c r="F45" s="27">
        <v>24.997</v>
      </c>
      <c r="G45" s="27">
        <v>28.72</v>
      </c>
    </row>
    <row r="46" spans="1:7" ht="12.75">
      <c r="A46" s="30" t="s">
        <v>39</v>
      </c>
      <c r="B46" s="31"/>
      <c r="C46" s="31"/>
      <c r="D46" s="31"/>
      <c r="E46" s="31"/>
      <c r="F46" s="31"/>
      <c r="G46" s="3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A8" sqref="A8:G71"/>
    </sheetView>
  </sheetViews>
  <sheetFormatPr defaultColWidth="11.421875" defaultRowHeight="12.75"/>
  <cols>
    <col min="1" max="1" width="48.140625" style="0" customWidth="1"/>
  </cols>
  <sheetData>
    <row r="1" ht="12.75">
      <c r="A1" t="s">
        <v>0</v>
      </c>
    </row>
    <row r="2" ht="12.75">
      <c r="A2" t="s">
        <v>1</v>
      </c>
    </row>
    <row r="4" spans="1:7" ht="15">
      <c r="A4" s="1" t="s">
        <v>46</v>
      </c>
      <c r="B4" s="3"/>
      <c r="C4" s="3"/>
      <c r="D4" s="3"/>
      <c r="E4" s="3"/>
      <c r="F4" s="3"/>
      <c r="G4" s="3"/>
    </row>
    <row r="5" spans="1:7" ht="15">
      <c r="A5" s="2"/>
      <c r="B5" s="3"/>
      <c r="C5" s="3"/>
      <c r="D5" s="3"/>
      <c r="E5" s="3"/>
      <c r="F5" s="3"/>
      <c r="G5" s="3"/>
    </row>
    <row r="6" spans="1:7" ht="24">
      <c r="A6" s="4"/>
      <c r="B6" s="10" t="s">
        <v>49</v>
      </c>
      <c r="C6" s="10" t="s">
        <v>50</v>
      </c>
      <c r="D6" s="10" t="s">
        <v>2</v>
      </c>
      <c r="E6" s="10" t="s">
        <v>51</v>
      </c>
      <c r="F6" s="10" t="s">
        <v>53</v>
      </c>
      <c r="G6" s="10" t="s">
        <v>52</v>
      </c>
    </row>
    <row r="7" spans="1:7" ht="14.25">
      <c r="A7" s="4"/>
      <c r="B7" s="3"/>
      <c r="C7" s="3"/>
      <c r="D7" s="3"/>
      <c r="E7" s="3"/>
      <c r="F7" s="3"/>
      <c r="G7" s="3"/>
    </row>
    <row r="8" spans="1:7" ht="12.75">
      <c r="A8" s="14" t="s">
        <v>3</v>
      </c>
      <c r="B8" s="15">
        <v>3226</v>
      </c>
      <c r="C8" s="15">
        <v>12411</v>
      </c>
      <c r="D8" s="15">
        <v>2341</v>
      </c>
      <c r="E8" s="15">
        <v>2540</v>
      </c>
      <c r="F8" s="15">
        <v>1974</v>
      </c>
      <c r="G8" s="15">
        <v>29764</v>
      </c>
    </row>
    <row r="9" spans="1:7" ht="12.75">
      <c r="A9" s="14"/>
      <c r="B9" s="15"/>
      <c r="C9" s="15"/>
      <c r="D9" s="15"/>
      <c r="E9" s="15"/>
      <c r="F9" s="15"/>
      <c r="G9" s="15"/>
    </row>
    <row r="10" spans="1:7" ht="12.75">
      <c r="A10" s="17" t="s">
        <v>4</v>
      </c>
      <c r="B10" s="15"/>
      <c r="C10" s="15"/>
      <c r="D10" s="15"/>
      <c r="E10" s="15"/>
      <c r="F10" s="15"/>
      <c r="G10" s="15"/>
    </row>
    <row r="11" spans="1:7" ht="12.75">
      <c r="A11" s="8"/>
      <c r="B11" s="15"/>
      <c r="C11" s="15"/>
      <c r="D11" s="15"/>
      <c r="E11" s="15"/>
      <c r="F11" s="15"/>
      <c r="G11" s="15"/>
    </row>
    <row r="12" spans="1:7" ht="12.75">
      <c r="A12" s="14" t="s">
        <v>42</v>
      </c>
      <c r="B12" s="15">
        <v>99.91625</v>
      </c>
      <c r="C12" s="15">
        <v>102.115</v>
      </c>
      <c r="D12" s="15">
        <v>197.2375</v>
      </c>
      <c r="E12" s="15">
        <v>168.41</v>
      </c>
      <c r="F12" s="15">
        <v>147.03125</v>
      </c>
      <c r="G12" s="15">
        <v>120.08625</v>
      </c>
    </row>
    <row r="13" spans="1:7" ht="12.75">
      <c r="A13" s="14" t="s">
        <v>5</v>
      </c>
      <c r="B13" s="15">
        <v>43.23</v>
      </c>
      <c r="C13" s="15">
        <v>62.57</v>
      </c>
      <c r="D13" s="15">
        <v>36</v>
      </c>
      <c r="E13" s="15">
        <v>56.59</v>
      </c>
      <c r="F13" s="15">
        <v>86.4</v>
      </c>
      <c r="G13" s="15">
        <v>55.14</v>
      </c>
    </row>
    <row r="14" spans="1:7" ht="12.75">
      <c r="A14" s="14" t="s">
        <v>6</v>
      </c>
      <c r="B14" s="15">
        <v>32.33</v>
      </c>
      <c r="C14" s="15">
        <v>47.94</v>
      </c>
      <c r="D14" s="15">
        <v>27</v>
      </c>
      <c r="E14" s="15">
        <v>41.16</v>
      </c>
      <c r="F14" s="15">
        <v>77.47</v>
      </c>
      <c r="G14" s="15">
        <v>42.61</v>
      </c>
    </row>
    <row r="15" spans="1:7" ht="12.75">
      <c r="A15" s="14" t="s">
        <v>7</v>
      </c>
      <c r="B15" s="15" t="s">
        <v>48</v>
      </c>
      <c r="C15" s="15">
        <v>42.73</v>
      </c>
      <c r="D15" s="15" t="s">
        <v>48</v>
      </c>
      <c r="E15" s="15">
        <v>31.85</v>
      </c>
      <c r="F15" s="15">
        <v>35.93</v>
      </c>
      <c r="G15" s="15">
        <v>26.64</v>
      </c>
    </row>
    <row r="16" spans="1:7" ht="12.75">
      <c r="A16" s="14" t="s">
        <v>8</v>
      </c>
      <c r="B16" s="15" t="s">
        <v>48</v>
      </c>
      <c r="C16" s="15" t="s">
        <v>48</v>
      </c>
      <c r="D16" s="15">
        <v>156</v>
      </c>
      <c r="E16" s="15">
        <v>46.54</v>
      </c>
      <c r="F16" s="15" t="s">
        <v>48</v>
      </c>
      <c r="G16" s="15">
        <v>18.79</v>
      </c>
    </row>
    <row r="17" spans="1:7" ht="12.75">
      <c r="A17" s="14" t="s">
        <v>9</v>
      </c>
      <c r="B17" s="15">
        <v>29.24</v>
      </c>
      <c r="C17" s="15">
        <v>9.9</v>
      </c>
      <c r="D17" s="15">
        <v>1023</v>
      </c>
      <c r="E17" s="15">
        <v>457.52</v>
      </c>
      <c r="F17" s="15">
        <v>63.05</v>
      </c>
      <c r="G17" s="15">
        <v>284</v>
      </c>
    </row>
    <row r="18" spans="1:7" ht="12.75">
      <c r="A18" s="14" t="s">
        <v>10</v>
      </c>
      <c r="B18" s="15" t="s">
        <v>48</v>
      </c>
      <c r="C18" s="15" t="s">
        <v>48</v>
      </c>
      <c r="D18" s="15" t="s">
        <v>48</v>
      </c>
      <c r="E18" s="15">
        <v>8444.9</v>
      </c>
      <c r="F18" s="15">
        <v>43.3</v>
      </c>
      <c r="G18" s="15">
        <v>171</v>
      </c>
    </row>
    <row r="19" spans="1:7" ht="12.75">
      <c r="A19" s="14" t="s">
        <v>11</v>
      </c>
      <c r="B19" s="22">
        <v>2.26</v>
      </c>
      <c r="C19" s="22">
        <v>1.78</v>
      </c>
      <c r="D19" s="22">
        <v>2.19</v>
      </c>
      <c r="E19" s="22">
        <v>2.03</v>
      </c>
      <c r="F19" s="22">
        <v>2.05</v>
      </c>
      <c r="G19" s="22">
        <v>1.97</v>
      </c>
    </row>
    <row r="20" spans="1:7" ht="12.75">
      <c r="A20" s="14"/>
      <c r="B20" s="22"/>
      <c r="C20" s="22"/>
      <c r="D20" s="22"/>
      <c r="E20" s="22"/>
      <c r="F20" s="22"/>
      <c r="G20" s="22"/>
    </row>
    <row r="21" spans="1:7" ht="12.75">
      <c r="A21" s="17" t="s">
        <v>21</v>
      </c>
      <c r="B21" s="22"/>
      <c r="C21" s="22"/>
      <c r="D21" s="22"/>
      <c r="E21" s="22"/>
      <c r="F21" s="22"/>
      <c r="G21" s="22"/>
    </row>
    <row r="22" spans="1:7" ht="12.75">
      <c r="A22" s="8"/>
      <c r="B22" s="15"/>
      <c r="C22" s="15"/>
      <c r="D22" s="15"/>
      <c r="E22" s="15"/>
      <c r="F22" s="15"/>
      <c r="G22" s="15"/>
    </row>
    <row r="23" spans="1:7" ht="12.75">
      <c r="A23" s="14" t="s">
        <v>12</v>
      </c>
      <c r="B23" s="24">
        <v>14.877</v>
      </c>
      <c r="C23" s="24">
        <v>60.336</v>
      </c>
      <c r="D23" s="24">
        <v>52.163</v>
      </c>
      <c r="E23" s="24">
        <v>59.335</v>
      </c>
      <c r="F23" s="24">
        <v>30.5</v>
      </c>
      <c r="G23" s="24">
        <v>52.095</v>
      </c>
    </row>
    <row r="24" spans="1:7" ht="12.75">
      <c r="A24" s="14" t="s">
        <v>13</v>
      </c>
      <c r="B24" s="24">
        <v>14.668</v>
      </c>
      <c r="C24" s="24">
        <v>25.417</v>
      </c>
      <c r="D24" s="24">
        <v>61.329</v>
      </c>
      <c r="E24" s="24">
        <v>45.12</v>
      </c>
      <c r="F24" s="24">
        <v>27.763</v>
      </c>
      <c r="G24" s="24">
        <v>29.925</v>
      </c>
    </row>
    <row r="25" spans="1:7" ht="12.75">
      <c r="A25" s="14" t="s">
        <v>14</v>
      </c>
      <c r="B25" s="24">
        <v>148.909</v>
      </c>
      <c r="C25" s="24">
        <v>206.552</v>
      </c>
      <c r="D25" s="24">
        <v>308.041</v>
      </c>
      <c r="E25" s="24">
        <v>282.099</v>
      </c>
      <c r="F25" s="24">
        <v>228.96</v>
      </c>
      <c r="G25" s="24">
        <v>220.093</v>
      </c>
    </row>
    <row r="26" spans="1:7" ht="12.75">
      <c r="A26" s="14" t="s">
        <v>15</v>
      </c>
      <c r="B26" s="24">
        <v>112.962</v>
      </c>
      <c r="C26" s="24">
        <v>169.303</v>
      </c>
      <c r="D26" s="24">
        <v>290.276</v>
      </c>
      <c r="E26" s="24">
        <v>236.469</v>
      </c>
      <c r="F26" s="24">
        <v>133.509</v>
      </c>
      <c r="G26" s="24">
        <v>184.308</v>
      </c>
    </row>
    <row r="27" spans="1:7" ht="12.75">
      <c r="A27" s="14" t="s">
        <v>16</v>
      </c>
      <c r="B27" s="24">
        <v>47.61</v>
      </c>
      <c r="C27" s="24">
        <v>86.683</v>
      </c>
      <c r="D27" s="24">
        <v>164.604</v>
      </c>
      <c r="E27" s="24">
        <v>111.333</v>
      </c>
      <c r="F27" s="24">
        <v>91.058</v>
      </c>
      <c r="G27" s="24">
        <v>90.55</v>
      </c>
    </row>
    <row r="28" spans="1:7" ht="12.75">
      <c r="A28" s="14" t="s">
        <v>17</v>
      </c>
      <c r="B28" s="24">
        <v>18.807</v>
      </c>
      <c r="C28" s="24">
        <v>58.13</v>
      </c>
      <c r="D28" s="24">
        <v>136.087</v>
      </c>
      <c r="E28" s="24">
        <v>80.847</v>
      </c>
      <c r="F28" s="24">
        <v>59.003</v>
      </c>
      <c r="G28" s="24">
        <v>60.517</v>
      </c>
    </row>
    <row r="29" spans="1:7" ht="12.75">
      <c r="A29" s="14" t="s">
        <v>18</v>
      </c>
      <c r="B29" s="24">
        <v>78.476</v>
      </c>
      <c r="C29" s="24">
        <v>173.509</v>
      </c>
      <c r="D29" s="24">
        <v>160.494</v>
      </c>
      <c r="E29" s="24">
        <v>188.752</v>
      </c>
      <c r="F29" s="24">
        <v>143.765</v>
      </c>
      <c r="G29" s="24">
        <v>150.884</v>
      </c>
    </row>
    <row r="30" spans="1:7" ht="12.75">
      <c r="A30" s="14" t="s">
        <v>19</v>
      </c>
      <c r="B30" s="24">
        <v>118.238</v>
      </c>
      <c r="C30" s="24">
        <v>120.86</v>
      </c>
      <c r="D30" s="24">
        <v>313.901</v>
      </c>
      <c r="E30" s="24">
        <v>206.562</v>
      </c>
      <c r="F30" s="24">
        <v>177.77</v>
      </c>
      <c r="G30" s="24">
        <v>160.93</v>
      </c>
    </row>
    <row r="31" spans="1:7" ht="12.75">
      <c r="A31" s="14"/>
      <c r="B31" s="24"/>
      <c r="C31" s="24"/>
      <c r="D31" s="24"/>
      <c r="E31" s="24"/>
      <c r="F31" s="24"/>
      <c r="G31" s="24"/>
    </row>
    <row r="32" spans="1:7" ht="12.75">
      <c r="A32" s="17" t="s">
        <v>22</v>
      </c>
      <c r="B32" s="24"/>
      <c r="C32" s="24"/>
      <c r="D32" s="24"/>
      <c r="E32" s="24"/>
      <c r="F32" s="24"/>
      <c r="G32" s="24"/>
    </row>
    <row r="33" spans="1:7" ht="12.75">
      <c r="A33" s="8"/>
      <c r="B33" s="24"/>
      <c r="C33" s="24"/>
      <c r="D33" s="24"/>
      <c r="E33" s="24"/>
      <c r="F33" s="24"/>
      <c r="G33" s="24"/>
    </row>
    <row r="34" spans="1:7" ht="12.75">
      <c r="A34" s="14" t="s">
        <v>20</v>
      </c>
      <c r="B34" s="24">
        <v>113.689</v>
      </c>
      <c r="C34" s="24">
        <v>119.739</v>
      </c>
      <c r="D34" s="24">
        <v>429.654</v>
      </c>
      <c r="E34" s="24">
        <v>255.006</v>
      </c>
      <c r="F34" s="24">
        <v>151.858</v>
      </c>
      <c r="G34" s="24">
        <v>170.322</v>
      </c>
    </row>
    <row r="35" spans="1:7" ht="12.75">
      <c r="A35" s="14" t="s">
        <v>23</v>
      </c>
      <c r="B35" s="24">
        <v>0</v>
      </c>
      <c r="C35" s="24">
        <v>0.002</v>
      </c>
      <c r="D35" s="24">
        <v>0.127</v>
      </c>
      <c r="E35" s="24">
        <v>0.061</v>
      </c>
      <c r="F35" s="24">
        <v>0.109</v>
      </c>
      <c r="G35" s="24">
        <v>0.027</v>
      </c>
    </row>
    <row r="36" spans="1:7" ht="12.75">
      <c r="A36" s="14" t="s">
        <v>24</v>
      </c>
      <c r="B36" s="24">
        <v>33.373</v>
      </c>
      <c r="C36" s="24">
        <v>33.58</v>
      </c>
      <c r="D36" s="24">
        <v>243.402</v>
      </c>
      <c r="E36" s="24">
        <v>111.256</v>
      </c>
      <c r="F36" s="24">
        <v>51.421</v>
      </c>
      <c r="G36" s="24">
        <v>65.26</v>
      </c>
    </row>
    <row r="37" spans="1:7" ht="12.75">
      <c r="A37" s="14" t="s">
        <v>25</v>
      </c>
      <c r="B37" s="24">
        <v>27.228</v>
      </c>
      <c r="C37" s="24">
        <v>37.738</v>
      </c>
      <c r="D37" s="24">
        <v>68.285</v>
      </c>
      <c r="E37" s="24">
        <v>55.538</v>
      </c>
      <c r="F37" s="24">
        <v>45.521</v>
      </c>
      <c r="G37" s="24">
        <v>42.139</v>
      </c>
    </row>
    <row r="38" spans="1:7" ht="12.75">
      <c r="A38" s="17" t="s">
        <v>26</v>
      </c>
      <c r="B38" s="24">
        <v>53.088</v>
      </c>
      <c r="C38" s="24">
        <v>48.422</v>
      </c>
      <c r="D38" s="24">
        <v>118.094</v>
      </c>
      <c r="E38" s="24">
        <v>88.272</v>
      </c>
      <c r="F38" s="24">
        <v>55.024</v>
      </c>
      <c r="G38" s="24">
        <v>62.95</v>
      </c>
    </row>
    <row r="39" spans="1:7" ht="12.75">
      <c r="A39" s="17"/>
      <c r="B39" s="24"/>
      <c r="C39" s="24"/>
      <c r="D39" s="24"/>
      <c r="E39" s="24"/>
      <c r="F39" s="24"/>
      <c r="G39" s="24"/>
    </row>
    <row r="40" spans="1:7" ht="12.75">
      <c r="A40" s="14" t="s">
        <v>27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</row>
    <row r="41" spans="1:7" ht="12.75">
      <c r="A41" s="14" t="s">
        <v>28</v>
      </c>
      <c r="B41" s="24">
        <v>13.413</v>
      </c>
      <c r="C41" s="24">
        <v>22.604</v>
      </c>
      <c r="D41" s="24">
        <v>15.202</v>
      </c>
      <c r="E41" s="24">
        <v>20.886</v>
      </c>
      <c r="F41" s="24">
        <v>31.889</v>
      </c>
      <c r="G41" s="24">
        <v>20.947</v>
      </c>
    </row>
    <row r="42" spans="1:7" ht="12.75">
      <c r="A42" s="39" t="s">
        <v>47</v>
      </c>
      <c r="B42" s="24">
        <v>5.74</v>
      </c>
      <c r="C42" s="24">
        <v>6.887</v>
      </c>
      <c r="D42" s="24">
        <v>4.958</v>
      </c>
      <c r="E42" s="24">
        <v>7.395</v>
      </c>
      <c r="F42" s="24">
        <v>11.183</v>
      </c>
      <c r="G42" s="24">
        <v>6.733</v>
      </c>
    </row>
    <row r="43" spans="1:7" ht="12.75">
      <c r="A43" s="14" t="s">
        <v>30</v>
      </c>
      <c r="B43" s="24">
        <v>1.212</v>
      </c>
      <c r="C43" s="24">
        <v>1.762</v>
      </c>
      <c r="D43" s="24">
        <v>2.935</v>
      </c>
      <c r="E43" s="24">
        <v>2.263</v>
      </c>
      <c r="F43" s="24">
        <v>1.628</v>
      </c>
      <c r="G43" s="24">
        <v>1.76</v>
      </c>
    </row>
    <row r="44" spans="1:7" ht="12.75">
      <c r="A44" s="14" t="s">
        <v>31</v>
      </c>
      <c r="B44" s="24">
        <v>15.725</v>
      </c>
      <c r="C44" s="24">
        <v>1.492</v>
      </c>
      <c r="D44" s="24">
        <v>15.057</v>
      </c>
      <c r="E44" s="24">
        <v>4.333</v>
      </c>
      <c r="F44" s="24">
        <v>5.387</v>
      </c>
      <c r="G44" s="24">
        <v>7.497</v>
      </c>
    </row>
    <row r="45" spans="1:7" ht="12.75">
      <c r="A45" s="17" t="s">
        <v>32</v>
      </c>
      <c r="B45" s="24">
        <v>43.823</v>
      </c>
      <c r="C45" s="24">
        <v>60.886</v>
      </c>
      <c r="D45" s="24">
        <v>110.345</v>
      </c>
      <c r="E45" s="24">
        <v>95.167</v>
      </c>
      <c r="F45" s="24">
        <v>68.716</v>
      </c>
      <c r="G45" s="24">
        <v>67.906</v>
      </c>
    </row>
    <row r="46" spans="1:7" ht="12.75">
      <c r="A46" s="17"/>
      <c r="B46" s="24"/>
      <c r="C46" s="24"/>
      <c r="D46" s="24"/>
      <c r="E46" s="24"/>
      <c r="F46" s="24"/>
      <c r="G46" s="24"/>
    </row>
    <row r="47" spans="1:7" ht="12.75">
      <c r="A47" s="14" t="s">
        <v>33</v>
      </c>
      <c r="B47" s="24">
        <v>1.53</v>
      </c>
      <c r="C47" s="24">
        <v>0.279</v>
      </c>
      <c r="D47" s="24">
        <v>0.616</v>
      </c>
      <c r="E47" s="24">
        <v>0.523</v>
      </c>
      <c r="F47" s="24">
        <v>0.888</v>
      </c>
      <c r="G47" s="24">
        <v>0.608</v>
      </c>
    </row>
    <row r="48" spans="1:7" ht="12.75">
      <c r="A48" s="14" t="s">
        <v>34</v>
      </c>
      <c r="B48" s="24">
        <v>20.928</v>
      </c>
      <c r="C48" s="24">
        <v>23.171</v>
      </c>
      <c r="D48" s="24">
        <v>42.879</v>
      </c>
      <c r="E48" s="24">
        <v>37.14</v>
      </c>
      <c r="F48" s="24">
        <v>31.038</v>
      </c>
      <c r="G48" s="24">
        <v>28.026</v>
      </c>
    </row>
    <row r="49" spans="1:7" ht="12.75">
      <c r="A49" s="17" t="s">
        <v>35</v>
      </c>
      <c r="B49" s="24">
        <v>24.425</v>
      </c>
      <c r="C49" s="24">
        <v>37.993</v>
      </c>
      <c r="D49" s="24">
        <v>68.085</v>
      </c>
      <c r="E49" s="24">
        <v>58.551</v>
      </c>
      <c r="F49" s="24">
        <v>38.566</v>
      </c>
      <c r="G49" s="24">
        <v>40.489</v>
      </c>
    </row>
    <row r="50" spans="1:7" ht="12.75">
      <c r="A50" s="17"/>
      <c r="B50" s="24"/>
      <c r="C50" s="24"/>
      <c r="D50" s="24"/>
      <c r="E50" s="24"/>
      <c r="F50" s="24"/>
      <c r="G50" s="24"/>
    </row>
    <row r="51" spans="1:7" ht="12.75">
      <c r="A51" s="14" t="s">
        <v>36</v>
      </c>
      <c r="B51" s="24">
        <v>0.228</v>
      </c>
      <c r="C51" s="24">
        <v>0.163</v>
      </c>
      <c r="D51" s="24">
        <v>0.367</v>
      </c>
      <c r="E51" s="24">
        <v>0.156</v>
      </c>
      <c r="F51" s="24">
        <v>0.221</v>
      </c>
      <c r="G51" s="24">
        <v>0.173</v>
      </c>
    </row>
    <row r="52" spans="1:7" ht="12.75">
      <c r="A52" s="14" t="s">
        <v>37</v>
      </c>
      <c r="B52" s="24">
        <v>4.904</v>
      </c>
      <c r="C52" s="24">
        <v>4.992</v>
      </c>
      <c r="D52" s="24">
        <v>14.722</v>
      </c>
      <c r="E52" s="24">
        <v>9.524</v>
      </c>
      <c r="F52" s="24">
        <v>7.189</v>
      </c>
      <c r="G52" s="24">
        <v>6.932</v>
      </c>
    </row>
    <row r="53" spans="1:7" ht="12.75">
      <c r="A53" s="17" t="s">
        <v>38</v>
      </c>
      <c r="B53" s="24">
        <v>19.749</v>
      </c>
      <c r="C53" s="24">
        <v>33.164</v>
      </c>
      <c r="D53" s="24">
        <v>53.731</v>
      </c>
      <c r="E53" s="24">
        <v>49.184</v>
      </c>
      <c r="F53" s="24">
        <v>31.598</v>
      </c>
      <c r="G53" s="24">
        <v>33.73</v>
      </c>
    </row>
    <row r="54" spans="1:7" ht="12.75">
      <c r="A54" s="17"/>
      <c r="B54" s="24"/>
      <c r="C54" s="24"/>
      <c r="D54" s="24"/>
      <c r="E54" s="24"/>
      <c r="F54" s="24"/>
      <c r="G54" s="24"/>
    </row>
    <row r="55" spans="1:7" ht="12.75">
      <c r="A55" s="29" t="s">
        <v>39</v>
      </c>
      <c r="B55" s="40"/>
      <c r="C55" s="40"/>
      <c r="D55" s="40"/>
      <c r="E55" s="40"/>
      <c r="F55" s="40"/>
      <c r="G55" s="40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8"/>
      <c r="C71" s="8"/>
      <c r="D71" s="8"/>
      <c r="E71" s="8"/>
      <c r="F71" s="8"/>
      <c r="G7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J17" sqref="J17"/>
    </sheetView>
  </sheetViews>
  <sheetFormatPr defaultColWidth="11.421875" defaultRowHeight="12.75"/>
  <cols>
    <col min="1" max="1" width="48.140625" style="0" customWidth="1"/>
  </cols>
  <sheetData>
    <row r="1" ht="12.75">
      <c r="A1" t="s">
        <v>0</v>
      </c>
    </row>
    <row r="2" ht="12.75">
      <c r="A2" t="s">
        <v>1</v>
      </c>
    </row>
    <row r="4" spans="1:7" ht="15">
      <c r="A4" s="1" t="s">
        <v>54</v>
      </c>
      <c r="B4" s="3"/>
      <c r="C4" s="3"/>
      <c r="D4" s="3"/>
      <c r="E4" s="3"/>
      <c r="F4" s="3"/>
      <c r="G4" s="3"/>
    </row>
    <row r="5" spans="1:7" ht="15">
      <c r="A5" s="2"/>
      <c r="B5" s="3"/>
      <c r="C5" s="3"/>
      <c r="D5" s="3"/>
      <c r="E5" s="3"/>
      <c r="F5" s="3"/>
      <c r="G5" s="3"/>
    </row>
    <row r="6" spans="1:7" ht="36">
      <c r="A6" s="4"/>
      <c r="B6" s="10" t="s">
        <v>49</v>
      </c>
      <c r="C6" s="10" t="s">
        <v>50</v>
      </c>
      <c r="D6" s="10" t="s">
        <v>58</v>
      </c>
      <c r="E6" s="10" t="s">
        <v>51</v>
      </c>
      <c r="F6" s="10" t="s">
        <v>43</v>
      </c>
      <c r="G6" s="10" t="s">
        <v>52</v>
      </c>
    </row>
    <row r="7" spans="1:7" ht="14.25">
      <c r="A7" s="4"/>
      <c r="B7" s="3"/>
      <c r="C7" s="3"/>
      <c r="D7" s="3"/>
      <c r="E7" s="3"/>
      <c r="F7" s="3"/>
      <c r="G7" s="3"/>
    </row>
    <row r="8" spans="1:7" ht="12.75">
      <c r="A8" s="14" t="s">
        <v>3</v>
      </c>
      <c r="B8" s="15">
        <v>3226</v>
      </c>
      <c r="C8" s="15">
        <v>12412</v>
      </c>
      <c r="D8" s="15">
        <v>2016</v>
      </c>
      <c r="E8" s="15">
        <v>2642</v>
      </c>
      <c r="F8" s="15">
        <v>1685</v>
      </c>
      <c r="G8" s="15">
        <v>29910</v>
      </c>
    </row>
    <row r="9" spans="1:7" ht="12.75">
      <c r="A9" s="14"/>
      <c r="B9" s="15"/>
      <c r="C9" s="15"/>
      <c r="D9" s="15"/>
      <c r="E9" s="15"/>
      <c r="F9" s="15"/>
      <c r="G9" s="15"/>
    </row>
    <row r="10" spans="1:7" ht="12.75">
      <c r="A10" s="17" t="s">
        <v>4</v>
      </c>
      <c r="B10" s="15"/>
      <c r="C10" s="15"/>
      <c r="D10" s="15"/>
      <c r="E10" s="15"/>
      <c r="F10" s="15"/>
      <c r="G10" s="15"/>
    </row>
    <row r="11" spans="1:7" ht="12.75">
      <c r="A11" s="8"/>
      <c r="B11" s="15"/>
      <c r="C11" s="15"/>
      <c r="D11" s="15"/>
      <c r="E11" s="15"/>
      <c r="F11" s="15"/>
      <c r="G11" s="15"/>
    </row>
    <row r="12" spans="1:7" ht="12.75">
      <c r="A12" s="14" t="s">
        <v>42</v>
      </c>
      <c r="B12" s="15">
        <v>104.48</v>
      </c>
      <c r="C12" s="15">
        <v>100.49</v>
      </c>
      <c r="D12" s="15">
        <v>216.4</v>
      </c>
      <c r="E12" s="15">
        <v>167.3</v>
      </c>
      <c r="F12" s="15">
        <v>135</v>
      </c>
      <c r="G12" s="15">
        <v>120.48</v>
      </c>
    </row>
    <row r="13" spans="1:7" ht="12.75">
      <c r="A13" s="14" t="s">
        <v>5</v>
      </c>
      <c r="B13" s="15">
        <v>45.2</v>
      </c>
      <c r="C13" s="15">
        <v>61</v>
      </c>
      <c r="D13" s="15">
        <v>41</v>
      </c>
      <c r="E13" s="15">
        <v>58.8</v>
      </c>
      <c r="F13" s="15">
        <v>89.4</v>
      </c>
      <c r="G13" s="15">
        <v>54.8</v>
      </c>
    </row>
    <row r="14" spans="1:7" ht="12.75">
      <c r="A14" s="14" t="s">
        <v>6</v>
      </c>
      <c r="B14" s="15">
        <v>33.7</v>
      </c>
      <c r="C14" s="15">
        <v>47.4</v>
      </c>
      <c r="D14" s="15">
        <v>32.8</v>
      </c>
      <c r="E14" s="15">
        <v>49.8</v>
      </c>
      <c r="F14" s="15">
        <v>80.6</v>
      </c>
      <c r="G14" s="15">
        <v>44</v>
      </c>
    </row>
    <row r="15" spans="1:7" ht="12.75">
      <c r="A15" s="14" t="s">
        <v>7</v>
      </c>
      <c r="B15" s="16" t="s">
        <v>48</v>
      </c>
      <c r="C15" s="15">
        <v>42.6</v>
      </c>
      <c r="D15" s="16" t="s">
        <v>48</v>
      </c>
      <c r="E15" s="15">
        <v>31.7</v>
      </c>
      <c r="F15" s="15">
        <v>32</v>
      </c>
      <c r="G15" s="15">
        <v>26.53</v>
      </c>
    </row>
    <row r="16" spans="1:7" ht="12.75">
      <c r="A16" s="14" t="s">
        <v>8</v>
      </c>
      <c r="B16" s="16" t="s">
        <v>48</v>
      </c>
      <c r="C16" s="16" t="s">
        <v>48</v>
      </c>
      <c r="D16" s="15">
        <v>165</v>
      </c>
      <c r="E16" s="15">
        <v>48</v>
      </c>
      <c r="F16" s="16" t="s">
        <v>48</v>
      </c>
      <c r="G16" s="15">
        <v>18.1</v>
      </c>
    </row>
    <row r="17" spans="1:7" ht="12.75">
      <c r="A17" s="14" t="s">
        <v>9</v>
      </c>
      <c r="B17" s="16">
        <v>14</v>
      </c>
      <c r="C17" s="16" t="s">
        <v>48</v>
      </c>
      <c r="D17" s="15">
        <v>1209</v>
      </c>
      <c r="E17" s="15">
        <v>476.3</v>
      </c>
      <c r="F17" s="15">
        <v>31</v>
      </c>
      <c r="G17" s="15">
        <v>179</v>
      </c>
    </row>
    <row r="18" spans="1:7" ht="12.75">
      <c r="A18" s="14" t="s">
        <v>10</v>
      </c>
      <c r="B18" s="16" t="s">
        <v>48</v>
      </c>
      <c r="C18" s="16" t="s">
        <v>48</v>
      </c>
      <c r="D18" s="16" t="s">
        <v>48</v>
      </c>
      <c r="E18" s="15">
        <v>7208</v>
      </c>
      <c r="F18" s="16" t="s">
        <v>48</v>
      </c>
      <c r="G18" s="15">
        <v>1814</v>
      </c>
    </row>
    <row r="19" spans="1:7" ht="12.75">
      <c r="A19" s="14" t="s">
        <v>11</v>
      </c>
      <c r="B19" s="22">
        <v>1.72</v>
      </c>
      <c r="C19" s="22">
        <v>1.75</v>
      </c>
      <c r="D19" s="22">
        <v>2.23</v>
      </c>
      <c r="E19" s="22">
        <v>1.97</v>
      </c>
      <c r="F19" s="22">
        <v>1.92</v>
      </c>
      <c r="G19" s="22">
        <v>1.94</v>
      </c>
    </row>
    <row r="20" spans="1:7" ht="12.75">
      <c r="A20" s="14"/>
      <c r="B20" s="22"/>
      <c r="C20" s="22"/>
      <c r="D20" s="22"/>
      <c r="E20" s="22"/>
      <c r="F20" s="22"/>
      <c r="G20" s="22"/>
    </row>
    <row r="21" spans="1:7" ht="12.75">
      <c r="A21" s="17" t="s">
        <v>21</v>
      </c>
      <c r="B21" s="22"/>
      <c r="C21" s="15"/>
      <c r="D21" s="22"/>
      <c r="E21" s="22"/>
      <c r="F21" s="22"/>
      <c r="G21" s="22"/>
    </row>
    <row r="22" spans="1:7" ht="12.75">
      <c r="A22" s="8"/>
      <c r="B22" s="15"/>
      <c r="C22" s="15"/>
      <c r="D22" s="15"/>
      <c r="E22" s="15"/>
      <c r="F22" s="15"/>
      <c r="G22" s="15"/>
    </row>
    <row r="23" spans="1:7" ht="12.75">
      <c r="A23" s="14" t="s">
        <v>12</v>
      </c>
      <c r="B23" s="24">
        <v>42.3</v>
      </c>
      <c r="C23" s="24">
        <v>58.3</v>
      </c>
      <c r="D23" s="24">
        <v>102.8</v>
      </c>
      <c r="E23" s="24">
        <v>57.1</v>
      </c>
      <c r="F23" s="24">
        <v>51.23</v>
      </c>
      <c r="G23" s="24">
        <v>54.92</v>
      </c>
    </row>
    <row r="24" spans="1:7" ht="12.75">
      <c r="A24" s="14" t="s">
        <v>13</v>
      </c>
      <c r="B24" s="24">
        <v>19.3</v>
      </c>
      <c r="C24" s="24">
        <v>25.6</v>
      </c>
      <c r="D24" s="24">
        <v>63.5</v>
      </c>
      <c r="E24" s="24">
        <v>30.3</v>
      </c>
      <c r="F24" s="24">
        <v>30.61</v>
      </c>
      <c r="G24" s="24">
        <v>29.4</v>
      </c>
    </row>
    <row r="25" spans="1:7" ht="12.75">
      <c r="A25" s="14" t="s">
        <v>14</v>
      </c>
      <c r="B25" s="24">
        <v>112.2</v>
      </c>
      <c r="C25" s="24">
        <v>213.4</v>
      </c>
      <c r="D25" s="24">
        <v>356.4</v>
      </c>
      <c r="E25" s="24">
        <v>291.4</v>
      </c>
      <c r="F25" s="24">
        <v>242.81</v>
      </c>
      <c r="G25" s="24">
        <v>223.1</v>
      </c>
    </row>
    <row r="26" spans="1:7" ht="12.75">
      <c r="A26" s="14" t="s">
        <v>15</v>
      </c>
      <c r="B26" s="24">
        <v>73.2</v>
      </c>
      <c r="C26" s="24">
        <v>172.6</v>
      </c>
      <c r="D26" s="24">
        <v>310</v>
      </c>
      <c r="E26" s="24">
        <v>250</v>
      </c>
      <c r="F26" s="24">
        <v>214</v>
      </c>
      <c r="G26" s="24">
        <v>185.4</v>
      </c>
    </row>
    <row r="27" spans="1:7" ht="12.75">
      <c r="A27" s="14" t="s">
        <v>16</v>
      </c>
      <c r="B27" s="24">
        <v>66.1</v>
      </c>
      <c r="C27" s="24">
        <v>85.9</v>
      </c>
      <c r="D27" s="24">
        <v>193.6</v>
      </c>
      <c r="E27" s="24">
        <v>114</v>
      </c>
      <c r="F27" s="24">
        <v>86.85</v>
      </c>
      <c r="G27" s="24">
        <v>93.3</v>
      </c>
    </row>
    <row r="28" spans="1:7" ht="12.75">
      <c r="A28" s="14" t="s">
        <v>17</v>
      </c>
      <c r="B28" s="24">
        <v>20.4</v>
      </c>
      <c r="C28" s="24">
        <v>57.1</v>
      </c>
      <c r="D28" s="24">
        <v>153.7</v>
      </c>
      <c r="E28" s="24">
        <v>86.4</v>
      </c>
      <c r="F28" s="24">
        <v>54.75</v>
      </c>
      <c r="G28" s="24">
        <v>60.5</v>
      </c>
    </row>
    <row r="29" spans="1:7" ht="12.75">
      <c r="A29" s="14" t="s">
        <v>18</v>
      </c>
      <c r="B29" s="24">
        <v>101.9</v>
      </c>
      <c r="C29" s="24">
        <v>185.1</v>
      </c>
      <c r="D29" s="24">
        <v>215.9</v>
      </c>
      <c r="E29" s="24">
        <v>194.8</v>
      </c>
      <c r="F29" s="24">
        <v>162.59</v>
      </c>
      <c r="G29" s="24">
        <v>163.3</v>
      </c>
    </row>
    <row r="30" spans="1:7" ht="12.75">
      <c r="A30" s="14" t="s">
        <v>19</v>
      </c>
      <c r="B30" s="24">
        <v>76.8</v>
      </c>
      <c r="C30" s="24">
        <v>115.2</v>
      </c>
      <c r="D30" s="24">
        <v>336.4</v>
      </c>
      <c r="E30" s="24">
        <v>213</v>
      </c>
      <c r="F30" s="24">
        <v>168.78</v>
      </c>
      <c r="G30" s="24">
        <v>154.5</v>
      </c>
    </row>
    <row r="31" spans="1:7" ht="12.75">
      <c r="A31" s="14"/>
      <c r="B31" s="24"/>
      <c r="C31" s="24"/>
      <c r="D31" s="24"/>
      <c r="E31" s="24"/>
      <c r="F31" s="24"/>
      <c r="G31" s="24"/>
    </row>
    <row r="32" spans="1:7" ht="12.75">
      <c r="A32" s="17" t="s">
        <v>22</v>
      </c>
      <c r="B32" s="24"/>
      <c r="C32" s="24"/>
      <c r="D32" s="24"/>
      <c r="E32" s="24"/>
      <c r="F32" s="24"/>
      <c r="G32" s="24"/>
    </row>
    <row r="33" spans="1:7" ht="12.75">
      <c r="A33" s="8"/>
      <c r="B33" s="24"/>
      <c r="C33" s="24"/>
      <c r="D33" s="24"/>
      <c r="E33" s="24"/>
      <c r="F33" s="24"/>
      <c r="G33" s="24"/>
    </row>
    <row r="34" spans="1:7" ht="12.75">
      <c r="A34" s="14" t="s">
        <v>20</v>
      </c>
      <c r="B34" s="24">
        <v>94.8</v>
      </c>
      <c r="C34" s="24">
        <v>117.8</v>
      </c>
      <c r="D34" s="24">
        <v>514</v>
      </c>
      <c r="E34" s="24">
        <v>266.4</v>
      </c>
      <c r="F34" s="24">
        <v>145.2</v>
      </c>
      <c r="G34" s="24">
        <v>175.5</v>
      </c>
    </row>
    <row r="35" spans="1:7" ht="12.75">
      <c r="A35" s="14" t="s">
        <v>23</v>
      </c>
      <c r="B35" s="24">
        <v>0.1</v>
      </c>
      <c r="C35" s="24">
        <v>0.1</v>
      </c>
      <c r="D35" s="24">
        <v>0.4</v>
      </c>
      <c r="E35" s="24">
        <v>0.2</v>
      </c>
      <c r="F35" s="24">
        <v>0.3</v>
      </c>
      <c r="G35" s="24">
        <v>0.2</v>
      </c>
    </row>
    <row r="36" spans="1:7" ht="12.75">
      <c r="A36" s="14" t="s">
        <v>24</v>
      </c>
      <c r="B36" s="24">
        <v>27.1</v>
      </c>
      <c r="C36" s="24">
        <v>33.5</v>
      </c>
      <c r="D36" s="24">
        <v>272.6</v>
      </c>
      <c r="E36" s="24">
        <v>117.2</v>
      </c>
      <c r="F36" s="24">
        <v>47.63</v>
      </c>
      <c r="G36" s="24">
        <v>67.4</v>
      </c>
    </row>
    <row r="37" spans="1:7" ht="12.75">
      <c r="A37" s="14" t="s">
        <v>25</v>
      </c>
      <c r="B37" s="24">
        <v>26.2</v>
      </c>
      <c r="C37" s="24">
        <v>39.7</v>
      </c>
      <c r="D37" s="24">
        <v>93.1</v>
      </c>
      <c r="E37" s="24">
        <v>59.4</v>
      </c>
      <c r="F37" s="24">
        <v>45.4</v>
      </c>
      <c r="G37" s="24">
        <v>44.6</v>
      </c>
    </row>
    <row r="38" spans="1:7" ht="12.75">
      <c r="A38" s="17" t="s">
        <v>26</v>
      </c>
      <c r="B38" s="24">
        <v>41.5</v>
      </c>
      <c r="C38" s="24">
        <v>44.8</v>
      </c>
      <c r="D38" s="24">
        <v>148.7</v>
      </c>
      <c r="E38" s="24">
        <v>90</v>
      </c>
      <c r="F38" s="24">
        <v>52.41</v>
      </c>
      <c r="G38" s="24">
        <v>63.7</v>
      </c>
    </row>
    <row r="39" spans="1:7" ht="12.75">
      <c r="A39" s="17"/>
      <c r="B39" s="24"/>
      <c r="C39" s="24"/>
      <c r="D39" s="24"/>
      <c r="E39" s="24"/>
      <c r="F39" s="24"/>
      <c r="G39" s="24"/>
    </row>
    <row r="40" spans="1:7" ht="12.75">
      <c r="A40" s="14" t="s">
        <v>27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</row>
    <row r="41" spans="1:7" ht="12.75">
      <c r="A41" s="14" t="s">
        <v>28</v>
      </c>
      <c r="B41" s="24">
        <v>15.6</v>
      </c>
      <c r="C41" s="24">
        <v>25.4</v>
      </c>
      <c r="D41" s="24">
        <v>17.4</v>
      </c>
      <c r="E41" s="24">
        <v>25.1</v>
      </c>
      <c r="F41" s="24">
        <v>32.7</v>
      </c>
      <c r="G41" s="24">
        <v>22.6</v>
      </c>
    </row>
    <row r="42" spans="1:7" ht="12.75">
      <c r="A42" s="39" t="s">
        <v>47</v>
      </c>
      <c r="B42" s="24">
        <v>5.6</v>
      </c>
      <c r="C42" s="24">
        <v>6.7</v>
      </c>
      <c r="D42" s="24">
        <v>6.2</v>
      </c>
      <c r="E42" s="24">
        <v>8.1</v>
      </c>
      <c r="F42" s="24">
        <v>11.36</v>
      </c>
      <c r="G42" s="24">
        <v>6.7</v>
      </c>
    </row>
    <row r="43" spans="1:7" ht="12.75">
      <c r="A43" s="14" t="s">
        <v>30</v>
      </c>
      <c r="B43" s="24">
        <v>1.3</v>
      </c>
      <c r="C43" s="24">
        <v>1.4</v>
      </c>
      <c r="D43" s="24">
        <v>2.6</v>
      </c>
      <c r="E43" s="24">
        <v>1.6</v>
      </c>
      <c r="F43" s="24">
        <v>1.46</v>
      </c>
      <c r="G43" s="24">
        <v>1.5</v>
      </c>
    </row>
    <row r="44" spans="1:7" ht="12.75">
      <c r="A44" s="14" t="s">
        <v>31</v>
      </c>
      <c r="B44" s="24">
        <v>5.5</v>
      </c>
      <c r="C44" s="24">
        <v>1.7</v>
      </c>
      <c r="D44" s="24">
        <v>18.2</v>
      </c>
      <c r="E44" s="24">
        <v>5</v>
      </c>
      <c r="F44" s="24">
        <v>3.64</v>
      </c>
      <c r="G44" s="24">
        <v>7.6</v>
      </c>
    </row>
    <row r="45" spans="1:7" ht="12.75">
      <c r="A45" s="17" t="s">
        <v>32</v>
      </c>
      <c r="B45" s="24">
        <v>44.7</v>
      </c>
      <c r="C45" s="24">
        <v>60.3</v>
      </c>
      <c r="D45" s="24">
        <v>139.1</v>
      </c>
      <c r="E45" s="24">
        <v>100.4</v>
      </c>
      <c r="F45" s="24">
        <v>68.66</v>
      </c>
      <c r="G45" s="24">
        <v>70.5</v>
      </c>
    </row>
    <row r="46" spans="1:7" ht="12.75">
      <c r="A46" s="17"/>
      <c r="B46" s="24"/>
      <c r="C46" s="24"/>
      <c r="D46" s="24"/>
      <c r="E46" s="24"/>
      <c r="F46" s="24"/>
      <c r="G46" s="24"/>
    </row>
    <row r="47" spans="1:7" ht="12.75">
      <c r="A47" s="14" t="s">
        <v>33</v>
      </c>
      <c r="B47" s="24">
        <v>0.3</v>
      </c>
      <c r="C47" s="24">
        <v>0.2</v>
      </c>
      <c r="D47" s="24">
        <v>0.5</v>
      </c>
      <c r="E47" s="24">
        <v>0.3</v>
      </c>
      <c r="F47" s="24">
        <v>0.3</v>
      </c>
      <c r="G47" s="24">
        <v>0.3</v>
      </c>
    </row>
    <row r="48" spans="1:7" ht="12.75">
      <c r="A48" s="14" t="s">
        <v>34</v>
      </c>
      <c r="B48" s="24">
        <v>16.3</v>
      </c>
      <c r="C48" s="24">
        <v>24.4</v>
      </c>
      <c r="D48" s="24">
        <v>47.4</v>
      </c>
      <c r="E48" s="24">
        <v>39.9</v>
      </c>
      <c r="F48" s="24">
        <v>30.6</v>
      </c>
      <c r="G48" s="24">
        <v>28.8</v>
      </c>
    </row>
    <row r="49" spans="1:7" ht="12.75">
      <c r="A49" s="17" t="s">
        <v>35</v>
      </c>
      <c r="B49" s="24">
        <v>28.8</v>
      </c>
      <c r="C49" s="24">
        <v>36.1</v>
      </c>
      <c r="D49" s="24">
        <v>92.2</v>
      </c>
      <c r="E49" s="24">
        <v>60.8</v>
      </c>
      <c r="F49" s="24">
        <v>38.4</v>
      </c>
      <c r="G49" s="24">
        <v>42</v>
      </c>
    </row>
    <row r="50" spans="1:7" ht="12.75">
      <c r="A50" s="17"/>
      <c r="B50" s="24"/>
      <c r="C50" s="24"/>
      <c r="D50" s="24"/>
      <c r="E50" s="24"/>
      <c r="F50" s="24"/>
      <c r="G50" s="24"/>
    </row>
    <row r="51" spans="1:7" ht="12.75">
      <c r="A51" s="14" t="s">
        <v>36</v>
      </c>
      <c r="B51" s="24">
        <v>0.18</v>
      </c>
      <c r="C51" s="24">
        <v>0.1</v>
      </c>
      <c r="D51" s="24">
        <v>0.5</v>
      </c>
      <c r="E51" s="24">
        <v>0.2</v>
      </c>
      <c r="F51" s="24">
        <v>0.1</v>
      </c>
      <c r="G51" s="24">
        <v>0.2</v>
      </c>
    </row>
    <row r="52" spans="1:7" ht="12.75">
      <c r="A52" s="14" t="s">
        <v>37</v>
      </c>
      <c r="B52" s="24">
        <v>3.03</v>
      </c>
      <c r="C52" s="24">
        <v>4.6</v>
      </c>
      <c r="D52" s="24">
        <v>14.1</v>
      </c>
      <c r="E52" s="24">
        <v>9.2</v>
      </c>
      <c r="F52" s="24">
        <v>6.96</v>
      </c>
      <c r="G52" s="24">
        <v>6.4</v>
      </c>
    </row>
    <row r="53" spans="1:7" ht="12.75">
      <c r="A53" s="17" t="s">
        <v>38</v>
      </c>
      <c r="B53" s="24">
        <v>25.9</v>
      </c>
      <c r="C53" s="24">
        <v>31.6</v>
      </c>
      <c r="D53" s="24">
        <v>78.6</v>
      </c>
      <c r="E53" s="24">
        <v>51.7</v>
      </c>
      <c r="F53" s="24">
        <v>31.55</v>
      </c>
      <c r="G53" s="24">
        <v>35.7</v>
      </c>
    </row>
    <row r="54" spans="1:7" ht="12.75">
      <c r="A54" s="17"/>
      <c r="B54" s="24"/>
      <c r="C54" s="24"/>
      <c r="D54" s="24"/>
      <c r="E54" s="24"/>
      <c r="F54" s="24"/>
      <c r="G54" s="24"/>
    </row>
    <row r="55" spans="1:7" ht="12.75">
      <c r="A55" s="17" t="s">
        <v>56</v>
      </c>
      <c r="B55" s="24"/>
      <c r="C55" s="24"/>
      <c r="D55" s="24"/>
      <c r="E55" s="24"/>
      <c r="F55" s="24"/>
      <c r="G55" s="24"/>
    </row>
    <row r="56" spans="1:7" ht="12.75">
      <c r="A56" s="17" t="s">
        <v>57</v>
      </c>
      <c r="B56" s="24">
        <v>18.3</v>
      </c>
      <c r="C56" s="24">
        <v>19.2</v>
      </c>
      <c r="D56" s="24">
        <v>52.4</v>
      </c>
      <c r="E56" s="24">
        <v>30.3</v>
      </c>
      <c r="F56" s="24">
        <v>18.7</v>
      </c>
      <c r="G56" s="24">
        <v>22.9</v>
      </c>
    </row>
    <row r="57" spans="1:7" ht="12.75">
      <c r="A57" s="17"/>
      <c r="B57" s="24"/>
      <c r="C57" s="24"/>
      <c r="D57" s="24"/>
      <c r="E57" s="24"/>
      <c r="F57" s="24"/>
      <c r="G57" s="24"/>
    </row>
    <row r="58" spans="1:7" ht="12.75">
      <c r="A58" s="29" t="s">
        <v>55</v>
      </c>
      <c r="B58" s="40"/>
      <c r="C58" s="40"/>
      <c r="D58" s="40"/>
      <c r="E58" s="40"/>
      <c r="F58" s="40"/>
      <c r="G58" s="4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34"/>
  <sheetViews>
    <sheetView zoomScalePageLayoutView="0" workbookViewId="0" topLeftCell="A1">
      <selection activeCell="A8" sqref="A8:H234"/>
    </sheetView>
  </sheetViews>
  <sheetFormatPr defaultColWidth="11.421875" defaultRowHeight="12.75"/>
  <cols>
    <col min="1" max="1" width="48.140625" style="0" customWidth="1"/>
  </cols>
  <sheetData>
    <row r="1" ht="12.75">
      <c r="A1" t="s">
        <v>0</v>
      </c>
    </row>
    <row r="2" ht="12.75">
      <c r="A2" t="s">
        <v>1</v>
      </c>
    </row>
    <row r="4" spans="1:7" ht="15">
      <c r="A4" s="1" t="s">
        <v>60</v>
      </c>
      <c r="B4" s="3"/>
      <c r="C4" s="3"/>
      <c r="D4" s="3"/>
      <c r="E4" s="3"/>
      <c r="F4" s="3"/>
      <c r="G4" s="3"/>
    </row>
    <row r="5" spans="1:7" ht="15">
      <c r="A5" s="2"/>
      <c r="B5" s="3"/>
      <c r="C5" s="3"/>
      <c r="D5" s="3"/>
      <c r="E5" s="3"/>
      <c r="F5" s="3"/>
      <c r="G5" s="3"/>
    </row>
    <row r="6" spans="1:7" ht="36">
      <c r="A6" s="4"/>
      <c r="B6" s="10" t="s">
        <v>49</v>
      </c>
      <c r="C6" s="10" t="s">
        <v>50</v>
      </c>
      <c r="D6" s="10" t="s">
        <v>58</v>
      </c>
      <c r="E6" s="10" t="s">
        <v>51</v>
      </c>
      <c r="F6" s="41" t="s">
        <v>61</v>
      </c>
      <c r="G6" s="10" t="s">
        <v>43</v>
      </c>
    </row>
    <row r="8" spans="1:8" ht="12.75">
      <c r="A8" s="14" t="s">
        <v>3</v>
      </c>
      <c r="B8" s="15">
        <v>3313</v>
      </c>
      <c r="C8" s="15">
        <v>11305</v>
      </c>
      <c r="D8" s="15">
        <v>1603</v>
      </c>
      <c r="E8" s="15">
        <v>2253</v>
      </c>
      <c r="F8" s="15">
        <v>2017</v>
      </c>
      <c r="G8" s="15">
        <v>1324</v>
      </c>
      <c r="H8" s="8"/>
    </row>
    <row r="9" spans="1:8" ht="12.75">
      <c r="A9" s="14"/>
      <c r="B9" s="15"/>
      <c r="C9" s="15"/>
      <c r="D9" s="15"/>
      <c r="E9" s="15"/>
      <c r="F9" s="15"/>
      <c r="G9" s="15"/>
      <c r="H9" s="8"/>
    </row>
    <row r="10" spans="1:8" ht="12.75">
      <c r="A10" s="17" t="s">
        <v>4</v>
      </c>
      <c r="B10" s="15"/>
      <c r="C10" s="15"/>
      <c r="D10" s="15"/>
      <c r="E10" s="15"/>
      <c r="F10" s="15"/>
      <c r="G10" s="15"/>
      <c r="H10" s="8"/>
    </row>
    <row r="11" spans="1:8" ht="12.75">
      <c r="A11" s="8"/>
      <c r="B11" s="15"/>
      <c r="C11" s="15"/>
      <c r="D11" s="15"/>
      <c r="E11" s="15"/>
      <c r="F11" s="15"/>
      <c r="G11" s="15"/>
      <c r="H11" s="8"/>
    </row>
    <row r="12" spans="1:8" ht="12.75">
      <c r="A12" s="14" t="s">
        <v>42</v>
      </c>
      <c r="B12" s="15">
        <v>90</v>
      </c>
      <c r="C12" s="15">
        <v>112</v>
      </c>
      <c r="D12" s="15">
        <v>253</v>
      </c>
      <c r="E12" s="15">
        <v>171</v>
      </c>
      <c r="F12" s="15">
        <v>146</v>
      </c>
      <c r="G12" s="15">
        <v>155</v>
      </c>
      <c r="H12" s="8"/>
    </row>
    <row r="13" spans="1:8" ht="12.75">
      <c r="A13" s="14" t="s">
        <v>5</v>
      </c>
      <c r="B13" s="15">
        <v>38</v>
      </c>
      <c r="C13" s="15">
        <v>65</v>
      </c>
      <c r="D13" s="15">
        <v>40</v>
      </c>
      <c r="E13" s="15">
        <v>61</v>
      </c>
      <c r="F13" s="15">
        <v>70</v>
      </c>
      <c r="G13" s="15">
        <v>94</v>
      </c>
      <c r="H13" s="8"/>
    </row>
    <row r="14" spans="1:8" ht="12.75">
      <c r="A14" s="14" t="s">
        <v>6</v>
      </c>
      <c r="B14" s="15">
        <v>26</v>
      </c>
      <c r="C14" s="15">
        <v>55</v>
      </c>
      <c r="D14" s="15">
        <v>34</v>
      </c>
      <c r="E14" s="15">
        <v>50</v>
      </c>
      <c r="F14" s="15">
        <v>60</v>
      </c>
      <c r="G14" s="15">
        <v>85</v>
      </c>
      <c r="H14" s="8"/>
    </row>
    <row r="15" spans="1:8" ht="12.75">
      <c r="A15" s="14" t="s">
        <v>7</v>
      </c>
      <c r="B15" s="15">
        <v>1</v>
      </c>
      <c r="C15" s="15">
        <v>47</v>
      </c>
      <c r="D15" s="15">
        <v>2</v>
      </c>
      <c r="E15" s="15">
        <v>29</v>
      </c>
      <c r="F15" s="15">
        <v>43</v>
      </c>
      <c r="G15" s="15">
        <v>37</v>
      </c>
      <c r="H15" s="8"/>
    </row>
    <row r="16" spans="1:8" ht="12.75">
      <c r="A16" s="14" t="s">
        <v>8</v>
      </c>
      <c r="B16" s="15">
        <v>0</v>
      </c>
      <c r="C16" s="15">
        <v>0</v>
      </c>
      <c r="D16" s="15">
        <v>237</v>
      </c>
      <c r="E16" s="15">
        <v>55</v>
      </c>
      <c r="F16" s="15">
        <v>9</v>
      </c>
      <c r="G16" s="15">
        <v>0</v>
      </c>
      <c r="H16" s="8"/>
    </row>
    <row r="17" spans="1:8" ht="12.75">
      <c r="A17" s="14" t="s">
        <v>9</v>
      </c>
      <c r="B17" s="15">
        <v>10</v>
      </c>
      <c r="C17" s="15">
        <v>14</v>
      </c>
      <c r="D17" s="15">
        <v>1554</v>
      </c>
      <c r="E17" s="15">
        <v>414</v>
      </c>
      <c r="F17" s="15">
        <v>229</v>
      </c>
      <c r="G17" s="15">
        <v>39</v>
      </c>
      <c r="H17" s="8"/>
    </row>
    <row r="18" spans="1:8" ht="12.75">
      <c r="A18" s="14" t="s">
        <v>10</v>
      </c>
      <c r="B18" s="15">
        <v>78</v>
      </c>
      <c r="C18" s="15">
        <v>14</v>
      </c>
      <c r="D18" s="15">
        <v>0</v>
      </c>
      <c r="E18" s="15">
        <v>11418</v>
      </c>
      <c r="F18" s="15">
        <v>2946</v>
      </c>
      <c r="G18" s="15">
        <v>430</v>
      </c>
      <c r="H18" s="8"/>
    </row>
    <row r="19" spans="1:8" ht="12.75">
      <c r="A19" s="14" t="s">
        <v>11</v>
      </c>
      <c r="B19" s="22">
        <v>1.73</v>
      </c>
      <c r="C19" s="22">
        <v>1.72</v>
      </c>
      <c r="D19" s="22">
        <v>2.51</v>
      </c>
      <c r="E19" s="22">
        <v>1.93</v>
      </c>
      <c r="F19" s="22">
        <v>1.81</v>
      </c>
      <c r="G19" s="22">
        <v>1.97</v>
      </c>
      <c r="H19" s="8"/>
    </row>
    <row r="20" spans="1:8" ht="12.75">
      <c r="A20" s="14" t="s">
        <v>59</v>
      </c>
      <c r="B20" s="22">
        <v>1.31</v>
      </c>
      <c r="C20" s="22">
        <v>1.64</v>
      </c>
      <c r="D20" s="22">
        <v>1.44</v>
      </c>
      <c r="E20" s="22">
        <v>1.75</v>
      </c>
      <c r="F20" s="22">
        <v>1.68</v>
      </c>
      <c r="G20" s="22">
        <v>1.73</v>
      </c>
      <c r="H20" s="8"/>
    </row>
    <row r="21" spans="1:8" ht="12.75">
      <c r="A21" s="14"/>
      <c r="B21" s="15"/>
      <c r="C21" s="15"/>
      <c r="D21" s="15"/>
      <c r="E21" s="15"/>
      <c r="F21" s="15"/>
      <c r="G21" s="15"/>
      <c r="H21" s="8"/>
    </row>
    <row r="22" spans="1:8" ht="12.75">
      <c r="A22" s="17" t="s">
        <v>21</v>
      </c>
      <c r="B22" s="15"/>
      <c r="C22" s="15"/>
      <c r="D22" s="15"/>
      <c r="E22" s="15"/>
      <c r="F22" s="15"/>
      <c r="G22" s="15"/>
      <c r="H22" s="8"/>
    </row>
    <row r="23" spans="1:8" ht="12.75">
      <c r="A23" s="8"/>
      <c r="B23" s="15"/>
      <c r="C23" s="15"/>
      <c r="D23" s="15"/>
      <c r="E23" s="15"/>
      <c r="F23" s="15"/>
      <c r="G23" s="15"/>
      <c r="H23" s="8"/>
    </row>
    <row r="24" spans="1:8" ht="12.75">
      <c r="A24" s="14" t="s">
        <v>12</v>
      </c>
      <c r="B24" s="24">
        <v>14.5</v>
      </c>
      <c r="C24" s="24">
        <v>73.3</v>
      </c>
      <c r="D24" s="24">
        <v>90.8</v>
      </c>
      <c r="E24" s="24">
        <v>62.3</v>
      </c>
      <c r="F24" s="24">
        <v>65.5</v>
      </c>
      <c r="G24" s="24">
        <v>65.7</v>
      </c>
      <c r="H24" s="8"/>
    </row>
    <row r="25" spans="1:8" ht="12.75">
      <c r="A25" s="14" t="s">
        <v>13</v>
      </c>
      <c r="B25" s="24">
        <v>-22.6</v>
      </c>
      <c r="C25" s="24">
        <v>38.7</v>
      </c>
      <c r="D25" s="24">
        <v>12.2</v>
      </c>
      <c r="E25" s="24">
        <v>34</v>
      </c>
      <c r="F25" s="24">
        <v>40.6</v>
      </c>
      <c r="G25" s="24">
        <v>48.8</v>
      </c>
      <c r="H25" s="8"/>
    </row>
    <row r="26" spans="1:8" ht="12.75">
      <c r="A26" s="14" t="s">
        <v>14</v>
      </c>
      <c r="B26" s="24">
        <v>104.1</v>
      </c>
      <c r="C26" s="24">
        <v>241.8</v>
      </c>
      <c r="D26" s="24">
        <v>440</v>
      </c>
      <c r="E26" s="24">
        <v>287.3</v>
      </c>
      <c r="F26" s="24">
        <v>273.6</v>
      </c>
      <c r="G26" s="24">
        <v>266.2</v>
      </c>
      <c r="H26" s="8"/>
    </row>
    <row r="27" spans="1:8" ht="12.75">
      <c r="A27" s="14" t="s">
        <v>15</v>
      </c>
      <c r="B27" s="24">
        <v>61.4</v>
      </c>
      <c r="C27" s="24">
        <v>205.5</v>
      </c>
      <c r="D27" s="24">
        <v>388.8</v>
      </c>
      <c r="E27" s="24">
        <v>246.9</v>
      </c>
      <c r="F27" s="24">
        <v>234.9</v>
      </c>
      <c r="G27" s="24">
        <v>229.9</v>
      </c>
      <c r="H27" s="8"/>
    </row>
    <row r="28" spans="1:8" ht="12.75">
      <c r="A28" s="14" t="s">
        <v>16</v>
      </c>
      <c r="B28" s="24">
        <v>38.7</v>
      </c>
      <c r="C28" s="24">
        <v>102.7</v>
      </c>
      <c r="D28" s="24">
        <v>234.2</v>
      </c>
      <c r="E28" s="24">
        <v>122.1</v>
      </c>
      <c r="F28" s="24">
        <v>115.8</v>
      </c>
      <c r="G28" s="24">
        <v>116.1</v>
      </c>
      <c r="H28" s="8"/>
    </row>
    <row r="29" spans="1:8" ht="12.75">
      <c r="A29" s="14" t="s">
        <v>17</v>
      </c>
      <c r="B29" s="24">
        <v>15.5</v>
      </c>
      <c r="C29" s="24">
        <v>64.7</v>
      </c>
      <c r="D29" s="24">
        <v>194.2</v>
      </c>
      <c r="E29" s="24">
        <v>89.3</v>
      </c>
      <c r="F29" s="24">
        <v>69.5</v>
      </c>
      <c r="G29" s="24">
        <v>69.3</v>
      </c>
      <c r="H29" s="8"/>
    </row>
    <row r="30" spans="1:8" ht="12.75">
      <c r="A30" s="14" t="s">
        <v>18</v>
      </c>
      <c r="B30" s="24">
        <v>84.3</v>
      </c>
      <c r="C30" s="24">
        <v>202</v>
      </c>
      <c r="D30" s="24">
        <v>226</v>
      </c>
      <c r="E30" s="24">
        <v>197.1</v>
      </c>
      <c r="F30" s="24">
        <v>210.6</v>
      </c>
      <c r="G30" s="24">
        <v>175.9</v>
      </c>
      <c r="H30" s="8"/>
    </row>
    <row r="31" spans="1:8" ht="12.75">
      <c r="A31" s="14" t="s">
        <v>19</v>
      </c>
      <c r="B31" s="24">
        <v>59.6</v>
      </c>
      <c r="C31" s="24">
        <v>145.1</v>
      </c>
      <c r="D31" s="24">
        <v>451.4</v>
      </c>
      <c r="E31" s="24">
        <v>216.2</v>
      </c>
      <c r="F31" s="24">
        <v>183.5</v>
      </c>
      <c r="G31" s="24">
        <v>210.1</v>
      </c>
      <c r="H31" s="8"/>
    </row>
    <row r="32" spans="1:8" ht="12.75">
      <c r="A32" s="14"/>
      <c r="B32" s="15"/>
      <c r="C32" s="15"/>
      <c r="D32" s="15"/>
      <c r="E32" s="15"/>
      <c r="F32" s="15"/>
      <c r="G32" s="15"/>
      <c r="H32" s="8"/>
    </row>
    <row r="33" spans="1:8" ht="12.75">
      <c r="A33" s="17" t="s">
        <v>22</v>
      </c>
      <c r="B33" s="15"/>
      <c r="C33" s="15"/>
      <c r="D33" s="15"/>
      <c r="E33" s="15"/>
      <c r="F33" s="15"/>
      <c r="G33" s="15"/>
      <c r="H33" s="8"/>
    </row>
    <row r="34" spans="1:8" ht="12.75">
      <c r="A34" s="8"/>
      <c r="B34" s="15"/>
      <c r="C34" s="15"/>
      <c r="D34" s="15"/>
      <c r="E34" s="15"/>
      <c r="F34" s="15"/>
      <c r="G34" s="15"/>
      <c r="H34" s="8"/>
    </row>
    <row r="35" spans="1:8" ht="12.75">
      <c r="A35" s="14" t="s">
        <v>20</v>
      </c>
      <c r="B35" s="24">
        <v>97.3</v>
      </c>
      <c r="C35" s="24">
        <v>153.9</v>
      </c>
      <c r="D35" s="24">
        <v>586.5</v>
      </c>
      <c r="E35" s="24">
        <v>277.7</v>
      </c>
      <c r="F35" s="24">
        <v>210.3</v>
      </c>
      <c r="G35" s="24">
        <v>183.4</v>
      </c>
      <c r="H35" s="8"/>
    </row>
    <row r="36" spans="1:8" ht="12.75">
      <c r="A36" s="14" t="s">
        <v>23</v>
      </c>
      <c r="B36" s="24">
        <v>0</v>
      </c>
      <c r="C36" s="24">
        <v>0</v>
      </c>
      <c r="D36" s="24">
        <v>0.2</v>
      </c>
      <c r="E36" s="24">
        <v>0.1</v>
      </c>
      <c r="F36" s="24">
        <v>0.1</v>
      </c>
      <c r="G36" s="24">
        <v>0.1</v>
      </c>
      <c r="H36" s="8"/>
    </row>
    <row r="37" spans="1:8" ht="12.75">
      <c r="A37" s="14" t="s">
        <v>24</v>
      </c>
      <c r="B37" s="24">
        <v>26</v>
      </c>
      <c r="C37" s="24">
        <v>43</v>
      </c>
      <c r="D37" s="24">
        <v>405.3</v>
      </c>
      <c r="E37" s="24">
        <v>137.1</v>
      </c>
      <c r="F37" s="24">
        <v>74.3</v>
      </c>
      <c r="G37" s="24">
        <v>61.8</v>
      </c>
      <c r="H37" s="8"/>
    </row>
    <row r="38" spans="1:8" ht="12.75">
      <c r="A38" s="14" t="s">
        <v>25</v>
      </c>
      <c r="B38" s="24">
        <v>26.7</v>
      </c>
      <c r="C38" s="24">
        <v>47.4</v>
      </c>
      <c r="D38" s="24">
        <v>97.1</v>
      </c>
      <c r="E38" s="24">
        <v>63.6</v>
      </c>
      <c r="F38" s="24">
        <v>60.4</v>
      </c>
      <c r="G38" s="24">
        <v>49.6</v>
      </c>
      <c r="H38" s="8"/>
    </row>
    <row r="39" spans="1:8" ht="12.75">
      <c r="A39" s="17" t="s">
        <v>26</v>
      </c>
      <c r="B39" s="24">
        <v>44.6</v>
      </c>
      <c r="C39" s="24">
        <v>63.5</v>
      </c>
      <c r="D39" s="24">
        <v>84.3</v>
      </c>
      <c r="E39" s="24">
        <v>77.1</v>
      </c>
      <c r="F39" s="24">
        <v>75.7</v>
      </c>
      <c r="G39" s="24">
        <v>72.1</v>
      </c>
      <c r="H39" s="8"/>
    </row>
    <row r="40" spans="1:8" ht="12.75">
      <c r="A40" s="17"/>
      <c r="B40" s="15"/>
      <c r="C40" s="15"/>
      <c r="D40" s="15"/>
      <c r="E40" s="15"/>
      <c r="F40" s="15"/>
      <c r="G40" s="15"/>
      <c r="H40" s="8"/>
    </row>
    <row r="41" spans="1:8" ht="12.75">
      <c r="A41" s="14" t="s">
        <v>27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8"/>
    </row>
    <row r="42" spans="1:8" ht="12.75">
      <c r="A42" s="14" t="s">
        <v>28</v>
      </c>
      <c r="B42" s="24">
        <v>11.1</v>
      </c>
      <c r="C42" s="24">
        <v>26.4</v>
      </c>
      <c r="D42" s="24">
        <v>14.2</v>
      </c>
      <c r="E42" s="24">
        <v>25</v>
      </c>
      <c r="F42" s="24">
        <v>29.5</v>
      </c>
      <c r="G42" s="24">
        <v>34.4</v>
      </c>
      <c r="H42" s="8"/>
    </row>
    <row r="43" spans="1:8" ht="12.75">
      <c r="A43" s="39" t="s">
        <v>47</v>
      </c>
      <c r="B43" s="24">
        <v>5</v>
      </c>
      <c r="C43" s="24">
        <v>7.7</v>
      </c>
      <c r="D43" s="24">
        <v>6.2</v>
      </c>
      <c r="E43" s="24">
        <v>7.9</v>
      </c>
      <c r="F43" s="24">
        <v>9.2</v>
      </c>
      <c r="G43" s="24">
        <v>11.3</v>
      </c>
      <c r="H43" s="8"/>
    </row>
    <row r="44" spans="1:8" ht="12.75">
      <c r="A44" s="14" t="s">
        <v>30</v>
      </c>
      <c r="B44" s="24">
        <v>1.1</v>
      </c>
      <c r="C44" s="24">
        <v>1.4</v>
      </c>
      <c r="D44" s="24">
        <v>2.5</v>
      </c>
      <c r="E44" s="24">
        <v>1.6</v>
      </c>
      <c r="F44" s="24">
        <v>1.3</v>
      </c>
      <c r="G44" s="24">
        <v>1.7</v>
      </c>
      <c r="H44" s="8"/>
    </row>
    <row r="45" spans="1:8" ht="12.75">
      <c r="A45" s="14" t="s">
        <v>31</v>
      </c>
      <c r="B45" s="24">
        <v>8.1</v>
      </c>
      <c r="C45" s="24">
        <v>1.3</v>
      </c>
      <c r="D45" s="24">
        <v>28.2</v>
      </c>
      <c r="E45" s="24">
        <v>4.4</v>
      </c>
      <c r="F45" s="24">
        <v>2.3</v>
      </c>
      <c r="G45" s="24">
        <v>4.3</v>
      </c>
      <c r="H45" s="8"/>
    </row>
    <row r="46" spans="1:8" ht="12.75">
      <c r="A46" s="17" t="s">
        <v>32</v>
      </c>
      <c r="B46" s="24">
        <v>41.5</v>
      </c>
      <c r="C46" s="24">
        <v>79.5</v>
      </c>
      <c r="D46" s="24">
        <v>61.6</v>
      </c>
      <c r="E46" s="24">
        <v>88.2</v>
      </c>
      <c r="F46" s="24">
        <v>92.4</v>
      </c>
      <c r="G46" s="24">
        <v>89.2</v>
      </c>
      <c r="H46" s="8"/>
    </row>
    <row r="47" spans="1:8" ht="12.75">
      <c r="A47" s="17"/>
      <c r="B47" s="24"/>
      <c r="C47" s="24"/>
      <c r="D47" s="24"/>
      <c r="E47" s="24"/>
      <c r="F47" s="24"/>
      <c r="G47" s="24"/>
      <c r="H47" s="8"/>
    </row>
    <row r="48" spans="1:8" ht="12.75">
      <c r="A48" s="14" t="s">
        <v>33</v>
      </c>
      <c r="B48" s="24">
        <v>0.3</v>
      </c>
      <c r="C48" s="24">
        <v>0.2</v>
      </c>
      <c r="D48" s="24">
        <v>0.8</v>
      </c>
      <c r="E48" s="24">
        <v>0.6</v>
      </c>
      <c r="F48" s="24">
        <v>0.2</v>
      </c>
      <c r="G48" s="24">
        <v>0.4</v>
      </c>
      <c r="H48" s="8"/>
    </row>
    <row r="49" spans="1:8" ht="12.75">
      <c r="A49" s="14" t="s">
        <v>34</v>
      </c>
      <c r="B49" s="24">
        <v>16.5</v>
      </c>
      <c r="C49" s="24">
        <v>28.5</v>
      </c>
      <c r="D49" s="24">
        <v>59.9</v>
      </c>
      <c r="E49" s="24">
        <v>42.1</v>
      </c>
      <c r="F49" s="24">
        <v>37.8</v>
      </c>
      <c r="G49" s="24">
        <v>33.1</v>
      </c>
      <c r="H49" s="8"/>
    </row>
    <row r="50" spans="1:8" ht="12.75">
      <c r="A50" s="17" t="s">
        <v>35</v>
      </c>
      <c r="B50" s="24">
        <v>25.3</v>
      </c>
      <c r="C50" s="24">
        <v>51.2</v>
      </c>
      <c r="D50" s="24">
        <v>2.5</v>
      </c>
      <c r="E50" s="24">
        <v>46.7</v>
      </c>
      <c r="F50" s="24">
        <v>54.8</v>
      </c>
      <c r="G50" s="24">
        <v>56.5</v>
      </c>
      <c r="H50" s="8"/>
    </row>
    <row r="51" spans="1:8" ht="12.75">
      <c r="A51" s="17"/>
      <c r="B51" s="24"/>
      <c r="C51" s="24"/>
      <c r="D51" s="24"/>
      <c r="E51" s="24"/>
      <c r="F51" s="24"/>
      <c r="G51" s="24"/>
      <c r="H51" s="8"/>
    </row>
    <row r="52" spans="1:8" ht="12.75">
      <c r="A52" s="14" t="s">
        <v>36</v>
      </c>
      <c r="B52" s="24">
        <v>0.5</v>
      </c>
      <c r="C52" s="24">
        <v>0.3</v>
      </c>
      <c r="D52" s="24">
        <v>1</v>
      </c>
      <c r="E52" s="24">
        <v>0.3</v>
      </c>
      <c r="F52" s="24">
        <v>0.2</v>
      </c>
      <c r="G52" s="24">
        <v>0.1</v>
      </c>
      <c r="H52" s="8"/>
    </row>
    <row r="53" spans="1:8" ht="12.75">
      <c r="A53" s="14" t="s">
        <v>37</v>
      </c>
      <c r="B53" s="24">
        <v>2.3</v>
      </c>
      <c r="C53" s="24">
        <v>5.6</v>
      </c>
      <c r="D53" s="24">
        <v>17.2</v>
      </c>
      <c r="E53" s="24">
        <v>9.1</v>
      </c>
      <c r="F53" s="24">
        <v>7.2</v>
      </c>
      <c r="G53" s="24">
        <v>7.6</v>
      </c>
      <c r="H53" s="8"/>
    </row>
    <row r="54" spans="1:8" ht="12.75">
      <c r="A54" s="17" t="s">
        <v>38</v>
      </c>
      <c r="B54" s="24">
        <v>23.6</v>
      </c>
      <c r="C54" s="24">
        <v>45.8</v>
      </c>
      <c r="D54" s="24">
        <v>-13.8</v>
      </c>
      <c r="E54" s="24">
        <v>37.8</v>
      </c>
      <c r="F54" s="24">
        <v>47.9</v>
      </c>
      <c r="G54" s="24">
        <v>49</v>
      </c>
      <c r="H54" s="8"/>
    </row>
    <row r="55" spans="1:8" ht="12.75">
      <c r="A55" s="17"/>
      <c r="B55" s="24"/>
      <c r="C55" s="24"/>
      <c r="D55" s="24"/>
      <c r="E55" s="24"/>
      <c r="F55" s="24"/>
      <c r="G55" s="24"/>
      <c r="H55" s="8"/>
    </row>
    <row r="56" spans="1:8" ht="12.75">
      <c r="A56" s="17" t="s">
        <v>56</v>
      </c>
      <c r="B56" s="24">
        <v>18</v>
      </c>
      <c r="C56" s="24">
        <v>27.9</v>
      </c>
      <c r="D56" s="24">
        <v>-9.6</v>
      </c>
      <c r="E56" s="24">
        <v>21.6</v>
      </c>
      <c r="F56" s="24">
        <v>28.5</v>
      </c>
      <c r="G56" s="24">
        <v>28.3</v>
      </c>
      <c r="H56" s="8"/>
    </row>
    <row r="57" spans="1:8" ht="12.75">
      <c r="A57" s="17" t="s">
        <v>57</v>
      </c>
      <c r="B57" s="24"/>
      <c r="C57" s="24"/>
      <c r="D57" s="24"/>
      <c r="E57" s="24"/>
      <c r="F57" s="24"/>
      <c r="G57" s="24"/>
      <c r="H57" s="8"/>
    </row>
    <row r="58" spans="1:8" ht="12.75">
      <c r="A58" s="17"/>
      <c r="B58" s="24"/>
      <c r="C58" s="24"/>
      <c r="D58" s="24"/>
      <c r="E58" s="24"/>
      <c r="F58" s="24"/>
      <c r="G58" s="24"/>
      <c r="H58" s="8"/>
    </row>
    <row r="59" spans="1:8" ht="12.75">
      <c r="A59" s="29" t="s">
        <v>55</v>
      </c>
      <c r="B59" s="40"/>
      <c r="C59" s="40"/>
      <c r="D59" s="40"/>
      <c r="E59" s="40"/>
      <c r="F59" s="40"/>
      <c r="G59" s="40"/>
      <c r="H59" s="8"/>
    </row>
    <row r="60" spans="1:8" ht="12.75">
      <c r="A60" s="42"/>
      <c r="B60" s="8"/>
      <c r="C60" s="8"/>
      <c r="D60" s="8"/>
      <c r="E60" s="8"/>
      <c r="F60" s="8"/>
      <c r="G60" s="8"/>
      <c r="H60" s="8"/>
    </row>
    <row r="61" spans="1:8" ht="12.75">
      <c r="A61" s="8"/>
      <c r="B61" s="8"/>
      <c r="C61" s="8"/>
      <c r="D61" s="8"/>
      <c r="E61" s="8"/>
      <c r="F61" s="8"/>
      <c r="G61" s="8"/>
      <c r="H61" s="8"/>
    </row>
    <row r="62" spans="1:8" ht="12.75">
      <c r="A62" s="8"/>
      <c r="B62" s="8"/>
      <c r="C62" s="8"/>
      <c r="D62" s="8"/>
      <c r="E62" s="8"/>
      <c r="F62" s="8"/>
      <c r="G62" s="8"/>
      <c r="H62" s="8"/>
    </row>
    <row r="63" spans="1:8" ht="12.75">
      <c r="A63" s="8"/>
      <c r="B63" s="8"/>
      <c r="C63" s="8"/>
      <c r="D63" s="8"/>
      <c r="E63" s="8"/>
      <c r="F63" s="8"/>
      <c r="G63" s="8"/>
      <c r="H63" s="8"/>
    </row>
    <row r="64" spans="1:8" ht="12.75">
      <c r="A64" s="8"/>
      <c r="B64" s="8"/>
      <c r="C64" s="8"/>
      <c r="D64" s="8"/>
      <c r="E64" s="8"/>
      <c r="F64" s="8"/>
      <c r="G64" s="8"/>
      <c r="H64" s="8"/>
    </row>
    <row r="65" spans="1:8" ht="12.75">
      <c r="A65" s="8"/>
      <c r="B65" s="8"/>
      <c r="C65" s="8"/>
      <c r="D65" s="8"/>
      <c r="E65" s="8"/>
      <c r="F65" s="8"/>
      <c r="G65" s="8"/>
      <c r="H65" s="8"/>
    </row>
    <row r="66" spans="1:8" ht="12.75">
      <c r="A66" s="8"/>
      <c r="B66" s="8"/>
      <c r="C66" s="8"/>
      <c r="D66" s="8"/>
      <c r="E66" s="8"/>
      <c r="F66" s="8"/>
      <c r="G66" s="8"/>
      <c r="H66" s="8"/>
    </row>
    <row r="67" spans="1:8" ht="12.75">
      <c r="A67" s="8"/>
      <c r="B67" s="8"/>
      <c r="C67" s="8"/>
      <c r="D67" s="8"/>
      <c r="E67" s="8"/>
      <c r="F67" s="8"/>
      <c r="G67" s="8"/>
      <c r="H67" s="8"/>
    </row>
    <row r="68" spans="1:8" ht="12.75">
      <c r="A68" s="8"/>
      <c r="B68" s="8"/>
      <c r="C68" s="8"/>
      <c r="D68" s="8"/>
      <c r="E68" s="8"/>
      <c r="F68" s="8"/>
      <c r="G68" s="8"/>
      <c r="H68" s="8"/>
    </row>
    <row r="69" spans="1:8" ht="12.75">
      <c r="A69" s="8"/>
      <c r="B69" s="8"/>
      <c r="C69" s="8"/>
      <c r="D69" s="8"/>
      <c r="E69" s="8"/>
      <c r="F69" s="8"/>
      <c r="G69" s="8"/>
      <c r="H69" s="8"/>
    </row>
    <row r="70" spans="1:8" ht="12.75">
      <c r="A70" s="8"/>
      <c r="B70" s="8"/>
      <c r="C70" s="8"/>
      <c r="D70" s="8"/>
      <c r="E70" s="8"/>
      <c r="F70" s="8"/>
      <c r="G70" s="8"/>
      <c r="H70" s="8"/>
    </row>
    <row r="71" spans="1:8" ht="12.75">
      <c r="A71" s="8"/>
      <c r="B71" s="8"/>
      <c r="C71" s="8"/>
      <c r="D71" s="8"/>
      <c r="E71" s="8"/>
      <c r="F71" s="8"/>
      <c r="G71" s="8"/>
      <c r="H71" s="8"/>
    </row>
    <row r="72" spans="1:8" ht="12.75">
      <c r="A72" s="8"/>
      <c r="B72" s="8"/>
      <c r="C72" s="8"/>
      <c r="D72" s="8"/>
      <c r="E72" s="8"/>
      <c r="F72" s="8"/>
      <c r="G72" s="8"/>
      <c r="H72" s="8"/>
    </row>
    <row r="73" spans="1:8" ht="12.75">
      <c r="A73" s="8"/>
      <c r="B73" s="8"/>
      <c r="C73" s="8"/>
      <c r="D73" s="8"/>
      <c r="E73" s="8"/>
      <c r="F73" s="8"/>
      <c r="G73" s="8"/>
      <c r="H73" s="8"/>
    </row>
    <row r="74" spans="1:8" ht="12.75">
      <c r="A74" s="8"/>
      <c r="B74" s="8"/>
      <c r="C74" s="8"/>
      <c r="D74" s="8"/>
      <c r="E74" s="8"/>
      <c r="F74" s="8"/>
      <c r="G74" s="8"/>
      <c r="H74" s="8"/>
    </row>
    <row r="75" spans="1:8" ht="12.75">
      <c r="A75" s="8"/>
      <c r="B75" s="8"/>
      <c r="C75" s="8"/>
      <c r="D75" s="8"/>
      <c r="E75" s="8"/>
      <c r="F75" s="8"/>
      <c r="G75" s="8"/>
      <c r="H75" s="8"/>
    </row>
    <row r="76" spans="1:8" ht="12.75">
      <c r="A76" s="8"/>
      <c r="B76" s="8"/>
      <c r="C76" s="8"/>
      <c r="D76" s="8"/>
      <c r="E76" s="8"/>
      <c r="F76" s="8"/>
      <c r="G76" s="8"/>
      <c r="H76" s="8"/>
    </row>
    <row r="77" spans="1:8" ht="12.75">
      <c r="A77" s="8"/>
      <c r="B77" s="8"/>
      <c r="C77" s="8"/>
      <c r="D77" s="8"/>
      <c r="E77" s="8"/>
      <c r="F77" s="8"/>
      <c r="G77" s="8"/>
      <c r="H77" s="8"/>
    </row>
    <row r="78" spans="1:8" ht="12.75">
      <c r="A78" s="8"/>
      <c r="B78" s="8"/>
      <c r="C78" s="8"/>
      <c r="D78" s="8"/>
      <c r="E78" s="8"/>
      <c r="F78" s="8"/>
      <c r="G78" s="8"/>
      <c r="H78" s="8"/>
    </row>
    <row r="79" spans="1:8" ht="12.75">
      <c r="A79" s="8"/>
      <c r="B79" s="8"/>
      <c r="C79" s="8"/>
      <c r="D79" s="8"/>
      <c r="E79" s="8"/>
      <c r="F79" s="8"/>
      <c r="G79" s="8"/>
      <c r="H79" s="8"/>
    </row>
    <row r="80" spans="1:8" ht="12.75">
      <c r="A80" s="8"/>
      <c r="B80" s="8"/>
      <c r="C80" s="8"/>
      <c r="D80" s="8"/>
      <c r="E80" s="8"/>
      <c r="F80" s="8"/>
      <c r="G80" s="8"/>
      <c r="H80" s="8"/>
    </row>
    <row r="81" spans="1:8" ht="12.75">
      <c r="A81" s="8"/>
      <c r="B81" s="8"/>
      <c r="C81" s="8"/>
      <c r="D81" s="8"/>
      <c r="E81" s="8"/>
      <c r="F81" s="8"/>
      <c r="G81" s="8"/>
      <c r="H81" s="8"/>
    </row>
    <row r="82" spans="1:8" ht="12.75">
      <c r="A82" s="8"/>
      <c r="B82" s="8"/>
      <c r="C82" s="8"/>
      <c r="D82" s="8"/>
      <c r="E82" s="8"/>
      <c r="F82" s="8"/>
      <c r="G82" s="8"/>
      <c r="H82" s="8"/>
    </row>
    <row r="83" spans="1:8" ht="12.75">
      <c r="A83" s="8"/>
      <c r="B83" s="8"/>
      <c r="C83" s="8"/>
      <c r="D83" s="8"/>
      <c r="E83" s="8"/>
      <c r="F83" s="8"/>
      <c r="G83" s="8"/>
      <c r="H83" s="8"/>
    </row>
    <row r="84" spans="1:8" ht="12.75">
      <c r="A84" s="8"/>
      <c r="B84" s="8"/>
      <c r="C84" s="8"/>
      <c r="D84" s="8"/>
      <c r="E84" s="8"/>
      <c r="F84" s="8"/>
      <c r="G84" s="8"/>
      <c r="H84" s="8"/>
    </row>
    <row r="85" spans="1:8" ht="12.75">
      <c r="A85" s="8"/>
      <c r="B85" s="8"/>
      <c r="C85" s="8"/>
      <c r="D85" s="8"/>
      <c r="E85" s="8"/>
      <c r="F85" s="8"/>
      <c r="G85" s="8"/>
      <c r="H85" s="8"/>
    </row>
    <row r="86" spans="1:8" ht="12.75">
      <c r="A86" s="8"/>
      <c r="B86" s="8"/>
      <c r="C86" s="8"/>
      <c r="D86" s="8"/>
      <c r="E86" s="8"/>
      <c r="F86" s="8"/>
      <c r="G86" s="8"/>
      <c r="H86" s="8"/>
    </row>
    <row r="87" spans="1:8" ht="12.75">
      <c r="A87" s="8"/>
      <c r="B87" s="8"/>
      <c r="C87" s="8"/>
      <c r="D87" s="8"/>
      <c r="E87" s="8"/>
      <c r="F87" s="8"/>
      <c r="G87" s="8"/>
      <c r="H87" s="8"/>
    </row>
    <row r="88" spans="1:8" ht="12.75">
      <c r="A88" s="8"/>
      <c r="B88" s="8"/>
      <c r="C88" s="8"/>
      <c r="D88" s="8"/>
      <c r="E88" s="8"/>
      <c r="F88" s="8"/>
      <c r="G88" s="8"/>
      <c r="H88" s="8"/>
    </row>
    <row r="89" spans="1:8" ht="12.75">
      <c r="A89" s="8"/>
      <c r="B89" s="8"/>
      <c r="C89" s="8"/>
      <c r="D89" s="8"/>
      <c r="E89" s="8"/>
      <c r="F89" s="8"/>
      <c r="G89" s="8"/>
      <c r="H89" s="8"/>
    </row>
    <row r="90" spans="1:8" ht="12.75">
      <c r="A90" s="8"/>
      <c r="B90" s="8"/>
      <c r="C90" s="8"/>
      <c r="D90" s="8"/>
      <c r="E90" s="8"/>
      <c r="F90" s="8"/>
      <c r="G90" s="8"/>
      <c r="H90" s="8"/>
    </row>
    <row r="91" spans="1:8" ht="12.75">
      <c r="A91" s="8"/>
      <c r="B91" s="8"/>
      <c r="C91" s="8"/>
      <c r="D91" s="8"/>
      <c r="E91" s="8"/>
      <c r="F91" s="8"/>
      <c r="G91" s="8"/>
      <c r="H91" s="8"/>
    </row>
    <row r="92" spans="1:8" ht="12.75">
      <c r="A92" s="8"/>
      <c r="B92" s="8"/>
      <c r="C92" s="8"/>
      <c r="D92" s="8"/>
      <c r="E92" s="8"/>
      <c r="F92" s="8"/>
      <c r="G92" s="8"/>
      <c r="H92" s="8"/>
    </row>
    <row r="93" spans="1:8" ht="12.75">
      <c r="A93" s="8"/>
      <c r="B93" s="8"/>
      <c r="C93" s="8"/>
      <c r="D93" s="8"/>
      <c r="E93" s="8"/>
      <c r="F93" s="8"/>
      <c r="G93" s="8"/>
      <c r="H93" s="8"/>
    </row>
    <row r="94" spans="1:8" ht="12.75">
      <c r="A94" s="8"/>
      <c r="B94" s="8"/>
      <c r="C94" s="8"/>
      <c r="D94" s="8"/>
      <c r="E94" s="8"/>
      <c r="F94" s="8"/>
      <c r="G94" s="8"/>
      <c r="H94" s="8"/>
    </row>
    <row r="95" spans="1:8" ht="12.75">
      <c r="A95" s="8"/>
      <c r="B95" s="8"/>
      <c r="C95" s="8"/>
      <c r="D95" s="8"/>
      <c r="E95" s="8"/>
      <c r="F95" s="8"/>
      <c r="G95" s="8"/>
      <c r="H95" s="8"/>
    </row>
    <row r="96" spans="1:8" ht="12.75">
      <c r="A96" s="8"/>
      <c r="B96" s="8"/>
      <c r="C96" s="8"/>
      <c r="D96" s="8"/>
      <c r="E96" s="8"/>
      <c r="F96" s="8"/>
      <c r="G96" s="8"/>
      <c r="H96" s="8"/>
    </row>
    <row r="97" spans="1:8" ht="12.75">
      <c r="A97" s="8"/>
      <c r="B97" s="8"/>
      <c r="C97" s="8"/>
      <c r="D97" s="8"/>
      <c r="E97" s="8"/>
      <c r="F97" s="8"/>
      <c r="G97" s="8"/>
      <c r="H97" s="8"/>
    </row>
    <row r="98" spans="1:8" ht="12.75">
      <c r="A98" s="8"/>
      <c r="B98" s="8"/>
      <c r="C98" s="8"/>
      <c r="D98" s="8"/>
      <c r="E98" s="8"/>
      <c r="F98" s="8"/>
      <c r="G98" s="8"/>
      <c r="H98" s="8"/>
    </row>
    <row r="99" spans="1:8" ht="12.75">
      <c r="A99" s="8"/>
      <c r="B99" s="8"/>
      <c r="C99" s="8"/>
      <c r="D99" s="8"/>
      <c r="E99" s="8"/>
      <c r="F99" s="8"/>
      <c r="G99" s="8"/>
      <c r="H99" s="8"/>
    </row>
    <row r="100" spans="1:8" ht="12.75">
      <c r="A100" s="8"/>
      <c r="B100" s="8"/>
      <c r="C100" s="8"/>
      <c r="D100" s="8"/>
      <c r="E100" s="8"/>
      <c r="F100" s="8"/>
      <c r="G100" s="8"/>
      <c r="H100" s="8"/>
    </row>
    <row r="101" spans="1:8" ht="12.75">
      <c r="A101" s="8"/>
      <c r="B101" s="8"/>
      <c r="C101" s="8"/>
      <c r="D101" s="8"/>
      <c r="E101" s="8"/>
      <c r="F101" s="8"/>
      <c r="G101" s="8"/>
      <c r="H101" s="8"/>
    </row>
    <row r="102" spans="1:8" ht="12.75">
      <c r="A102" s="8"/>
      <c r="B102" s="8"/>
      <c r="C102" s="8"/>
      <c r="D102" s="8"/>
      <c r="E102" s="8"/>
      <c r="F102" s="8"/>
      <c r="G102" s="8"/>
      <c r="H102" s="8"/>
    </row>
    <row r="103" spans="1:8" ht="12.75">
      <c r="A103" s="8"/>
      <c r="B103" s="8"/>
      <c r="C103" s="8"/>
      <c r="D103" s="8"/>
      <c r="E103" s="8"/>
      <c r="F103" s="8"/>
      <c r="G103" s="8"/>
      <c r="H103" s="8"/>
    </row>
    <row r="104" spans="1:8" ht="12.75">
      <c r="A104" s="8"/>
      <c r="B104" s="8"/>
      <c r="C104" s="8"/>
      <c r="D104" s="8"/>
      <c r="E104" s="8"/>
      <c r="F104" s="8"/>
      <c r="G104" s="8"/>
      <c r="H104" s="8"/>
    </row>
    <row r="105" spans="1:8" ht="12.75">
      <c r="A105" s="8"/>
      <c r="B105" s="8"/>
      <c r="C105" s="8"/>
      <c r="D105" s="8"/>
      <c r="E105" s="8"/>
      <c r="F105" s="8"/>
      <c r="G105" s="8"/>
      <c r="H105" s="8"/>
    </row>
    <row r="106" spans="1:8" ht="12.75">
      <c r="A106" s="8"/>
      <c r="B106" s="8"/>
      <c r="C106" s="8"/>
      <c r="D106" s="8"/>
      <c r="E106" s="8"/>
      <c r="F106" s="8"/>
      <c r="G106" s="8"/>
      <c r="H106" s="8"/>
    </row>
    <row r="107" spans="1:8" ht="12.75">
      <c r="A107" s="8"/>
      <c r="B107" s="8"/>
      <c r="C107" s="8"/>
      <c r="D107" s="8"/>
      <c r="E107" s="8"/>
      <c r="F107" s="8"/>
      <c r="G107" s="8"/>
      <c r="H107" s="8"/>
    </row>
    <row r="108" spans="1:8" ht="12.75">
      <c r="A108" s="8"/>
      <c r="B108" s="8"/>
      <c r="C108" s="8"/>
      <c r="D108" s="8"/>
      <c r="E108" s="8"/>
      <c r="F108" s="8"/>
      <c r="G108" s="8"/>
      <c r="H108" s="8"/>
    </row>
    <row r="109" spans="1:8" ht="12.75">
      <c r="A109" s="8"/>
      <c r="B109" s="8"/>
      <c r="C109" s="8"/>
      <c r="D109" s="8"/>
      <c r="E109" s="8"/>
      <c r="F109" s="8"/>
      <c r="G109" s="8"/>
      <c r="H109" s="8"/>
    </row>
    <row r="110" spans="1:8" ht="12.75">
      <c r="A110" s="8"/>
      <c r="B110" s="8"/>
      <c r="C110" s="8"/>
      <c r="D110" s="8"/>
      <c r="E110" s="8"/>
      <c r="F110" s="8"/>
      <c r="G110" s="8"/>
      <c r="H110" s="8"/>
    </row>
    <row r="111" spans="1:8" ht="12.75">
      <c r="A111" s="8"/>
      <c r="B111" s="8"/>
      <c r="C111" s="8"/>
      <c r="D111" s="8"/>
      <c r="E111" s="8"/>
      <c r="F111" s="8"/>
      <c r="G111" s="8"/>
      <c r="H111" s="8"/>
    </row>
    <row r="112" spans="1:8" ht="12.75">
      <c r="A112" s="8"/>
      <c r="B112" s="8"/>
      <c r="C112" s="8"/>
      <c r="D112" s="8"/>
      <c r="E112" s="8"/>
      <c r="F112" s="8"/>
      <c r="G112" s="8"/>
      <c r="H112" s="8"/>
    </row>
    <row r="113" spans="1:8" ht="12.75">
      <c r="A113" s="8"/>
      <c r="B113" s="8"/>
      <c r="C113" s="8"/>
      <c r="D113" s="8"/>
      <c r="E113" s="8"/>
      <c r="F113" s="8"/>
      <c r="G113" s="8"/>
      <c r="H113" s="8"/>
    </row>
    <row r="114" spans="1:8" ht="12.75">
      <c r="A114" s="8"/>
      <c r="B114" s="8"/>
      <c r="C114" s="8"/>
      <c r="D114" s="8"/>
      <c r="E114" s="8"/>
      <c r="F114" s="8"/>
      <c r="G114" s="8"/>
      <c r="H114" s="8"/>
    </row>
    <row r="115" spans="1:8" ht="12.75">
      <c r="A115" s="8"/>
      <c r="B115" s="8"/>
      <c r="C115" s="8"/>
      <c r="D115" s="8"/>
      <c r="E115" s="8"/>
      <c r="F115" s="8"/>
      <c r="G115" s="8"/>
      <c r="H115" s="8"/>
    </row>
    <row r="116" spans="1:8" ht="12.75">
      <c r="A116" s="8"/>
      <c r="B116" s="8"/>
      <c r="C116" s="8"/>
      <c r="D116" s="8"/>
      <c r="E116" s="8"/>
      <c r="F116" s="8"/>
      <c r="G116" s="8"/>
      <c r="H116" s="8"/>
    </row>
    <row r="117" spans="1:8" ht="12.75">
      <c r="A117" s="8"/>
      <c r="B117" s="8"/>
      <c r="C117" s="8"/>
      <c r="D117" s="8"/>
      <c r="E117" s="8"/>
      <c r="F117" s="8"/>
      <c r="G117" s="8"/>
      <c r="H117" s="8"/>
    </row>
    <row r="118" spans="1:8" ht="12.75">
      <c r="A118" s="8"/>
      <c r="B118" s="8"/>
      <c r="C118" s="8"/>
      <c r="D118" s="8"/>
      <c r="E118" s="8"/>
      <c r="F118" s="8"/>
      <c r="G118" s="8"/>
      <c r="H118" s="8"/>
    </row>
    <row r="119" spans="1:8" ht="12.75">
      <c r="A119" s="8"/>
      <c r="B119" s="8"/>
      <c r="C119" s="8"/>
      <c r="D119" s="8"/>
      <c r="E119" s="8"/>
      <c r="F119" s="8"/>
      <c r="G119" s="8"/>
      <c r="H119" s="8"/>
    </row>
    <row r="120" spans="1:8" ht="12.75">
      <c r="A120" s="8"/>
      <c r="B120" s="8"/>
      <c r="C120" s="8"/>
      <c r="D120" s="8"/>
      <c r="E120" s="8"/>
      <c r="F120" s="8"/>
      <c r="G120" s="8"/>
      <c r="H120" s="8"/>
    </row>
    <row r="121" spans="1:8" ht="12.75">
      <c r="A121" s="8"/>
      <c r="B121" s="8"/>
      <c r="C121" s="8"/>
      <c r="D121" s="8"/>
      <c r="E121" s="8"/>
      <c r="F121" s="8"/>
      <c r="G121" s="8"/>
      <c r="H121" s="8"/>
    </row>
    <row r="122" spans="1:8" ht="12.75">
      <c r="A122" s="8"/>
      <c r="B122" s="8"/>
      <c r="C122" s="8"/>
      <c r="D122" s="8"/>
      <c r="E122" s="8"/>
      <c r="F122" s="8"/>
      <c r="G122" s="8"/>
      <c r="H122" s="8"/>
    </row>
    <row r="123" spans="1:8" ht="12.75">
      <c r="A123" s="8"/>
      <c r="B123" s="8"/>
      <c r="C123" s="8"/>
      <c r="D123" s="8"/>
      <c r="E123" s="8"/>
      <c r="F123" s="8"/>
      <c r="G123" s="8"/>
      <c r="H123" s="8"/>
    </row>
    <row r="124" spans="1:8" ht="12.75">
      <c r="A124" s="8"/>
      <c r="B124" s="8"/>
      <c r="C124" s="8"/>
      <c r="D124" s="8"/>
      <c r="E124" s="8"/>
      <c r="F124" s="8"/>
      <c r="G124" s="8"/>
      <c r="H124" s="8"/>
    </row>
    <row r="125" spans="1:8" ht="12.75">
      <c r="A125" s="8"/>
      <c r="B125" s="8"/>
      <c r="C125" s="8"/>
      <c r="D125" s="8"/>
      <c r="E125" s="8"/>
      <c r="F125" s="8"/>
      <c r="G125" s="8"/>
      <c r="H125" s="8"/>
    </row>
    <row r="126" spans="1:8" ht="12.75">
      <c r="A126" s="8"/>
      <c r="B126" s="8"/>
      <c r="C126" s="8"/>
      <c r="D126" s="8"/>
      <c r="E126" s="8"/>
      <c r="F126" s="8"/>
      <c r="G126" s="8"/>
      <c r="H126" s="8"/>
    </row>
    <row r="127" spans="1:8" ht="12.75">
      <c r="A127" s="8"/>
      <c r="B127" s="8"/>
      <c r="C127" s="8"/>
      <c r="D127" s="8"/>
      <c r="E127" s="8"/>
      <c r="F127" s="8"/>
      <c r="G127" s="8"/>
      <c r="H127" s="8"/>
    </row>
    <row r="128" spans="1:8" ht="12.75">
      <c r="A128" s="8"/>
      <c r="B128" s="8"/>
      <c r="C128" s="8"/>
      <c r="D128" s="8"/>
      <c r="E128" s="8"/>
      <c r="F128" s="8"/>
      <c r="G128" s="8"/>
      <c r="H128" s="8"/>
    </row>
    <row r="129" spans="1:8" ht="12.75">
      <c r="A129" s="8"/>
      <c r="B129" s="8"/>
      <c r="C129" s="8"/>
      <c r="D129" s="8"/>
      <c r="E129" s="8"/>
      <c r="F129" s="8"/>
      <c r="G129" s="8"/>
      <c r="H129" s="8"/>
    </row>
    <row r="130" spans="1:8" ht="12.75">
      <c r="A130" s="8"/>
      <c r="B130" s="8"/>
      <c r="C130" s="8"/>
      <c r="D130" s="8"/>
      <c r="E130" s="8"/>
      <c r="F130" s="8"/>
      <c r="G130" s="8"/>
      <c r="H130" s="8"/>
    </row>
    <row r="131" spans="1:8" ht="12.75">
      <c r="A131" s="8"/>
      <c r="B131" s="8"/>
      <c r="C131" s="8"/>
      <c r="D131" s="8"/>
      <c r="E131" s="8"/>
      <c r="F131" s="8"/>
      <c r="G131" s="8"/>
      <c r="H131" s="8"/>
    </row>
    <row r="132" spans="1:8" ht="12.75">
      <c r="A132" s="8"/>
      <c r="B132" s="8"/>
      <c r="C132" s="8"/>
      <c r="D132" s="8"/>
      <c r="E132" s="8"/>
      <c r="F132" s="8"/>
      <c r="G132" s="8"/>
      <c r="H132" s="8"/>
    </row>
    <row r="133" spans="1:8" ht="12.75">
      <c r="A133" s="8"/>
      <c r="B133" s="8"/>
      <c r="C133" s="8"/>
      <c r="D133" s="8"/>
      <c r="E133" s="8"/>
      <c r="F133" s="8"/>
      <c r="G133" s="8"/>
      <c r="H133" s="8"/>
    </row>
    <row r="134" spans="1:8" ht="12.75">
      <c r="A134" s="8"/>
      <c r="B134" s="8"/>
      <c r="C134" s="8"/>
      <c r="D134" s="8"/>
      <c r="E134" s="8"/>
      <c r="F134" s="8"/>
      <c r="G134" s="8"/>
      <c r="H134" s="8"/>
    </row>
    <row r="135" spans="1:8" ht="12.75">
      <c r="A135" s="8"/>
      <c r="B135" s="8"/>
      <c r="C135" s="8"/>
      <c r="D135" s="8"/>
      <c r="E135" s="8"/>
      <c r="F135" s="8"/>
      <c r="G135" s="8"/>
      <c r="H135" s="8"/>
    </row>
    <row r="136" spans="1:8" ht="12.75">
      <c r="A136" s="8"/>
      <c r="B136" s="8"/>
      <c r="C136" s="8"/>
      <c r="D136" s="8"/>
      <c r="E136" s="8"/>
      <c r="F136" s="8"/>
      <c r="G136" s="8"/>
      <c r="H136" s="8"/>
    </row>
    <row r="137" spans="1:8" ht="12.75">
      <c r="A137" s="8"/>
      <c r="B137" s="8"/>
      <c r="C137" s="8"/>
      <c r="D137" s="8"/>
      <c r="E137" s="8"/>
      <c r="F137" s="8"/>
      <c r="G137" s="8"/>
      <c r="H137" s="8"/>
    </row>
    <row r="138" spans="1:8" ht="12.75">
      <c r="A138" s="8"/>
      <c r="B138" s="8"/>
      <c r="C138" s="8"/>
      <c r="D138" s="8"/>
      <c r="E138" s="8"/>
      <c r="F138" s="8"/>
      <c r="G138" s="8"/>
      <c r="H138" s="8"/>
    </row>
    <row r="139" spans="1:8" ht="12.75">
      <c r="A139" s="8"/>
      <c r="B139" s="8"/>
      <c r="C139" s="8"/>
      <c r="D139" s="8"/>
      <c r="E139" s="8"/>
      <c r="F139" s="8"/>
      <c r="G139" s="8"/>
      <c r="H139" s="8"/>
    </row>
    <row r="140" spans="1:8" ht="12.75">
      <c r="A140" s="8"/>
      <c r="B140" s="8"/>
      <c r="C140" s="8"/>
      <c r="D140" s="8"/>
      <c r="E140" s="8"/>
      <c r="F140" s="8"/>
      <c r="G140" s="8"/>
      <c r="H140" s="8"/>
    </row>
    <row r="141" spans="1:8" ht="12.75">
      <c r="A141" s="8"/>
      <c r="B141" s="8"/>
      <c r="C141" s="8"/>
      <c r="D141" s="8"/>
      <c r="E141" s="8"/>
      <c r="F141" s="8"/>
      <c r="G141" s="8"/>
      <c r="H141" s="8"/>
    </row>
    <row r="142" spans="1:8" ht="12.75">
      <c r="A142" s="8"/>
      <c r="B142" s="8"/>
      <c r="C142" s="8"/>
      <c r="D142" s="8"/>
      <c r="E142" s="8"/>
      <c r="F142" s="8"/>
      <c r="G142" s="8"/>
      <c r="H142" s="8"/>
    </row>
    <row r="143" spans="1:8" ht="12.75">
      <c r="A143" s="8"/>
      <c r="B143" s="8"/>
      <c r="C143" s="8"/>
      <c r="D143" s="8"/>
      <c r="E143" s="8"/>
      <c r="F143" s="8"/>
      <c r="G143" s="8"/>
      <c r="H143" s="8"/>
    </row>
    <row r="144" spans="1:8" ht="12.75">
      <c r="A144" s="8"/>
      <c r="B144" s="8"/>
      <c r="C144" s="8"/>
      <c r="D144" s="8"/>
      <c r="E144" s="8"/>
      <c r="F144" s="8"/>
      <c r="G144" s="8"/>
      <c r="H144" s="8"/>
    </row>
    <row r="145" spans="1:8" ht="12.75">
      <c r="A145" s="8"/>
      <c r="B145" s="8"/>
      <c r="C145" s="8"/>
      <c r="D145" s="8"/>
      <c r="E145" s="8"/>
      <c r="F145" s="8"/>
      <c r="G145" s="8"/>
      <c r="H145" s="8"/>
    </row>
    <row r="146" spans="1:8" ht="12.75">
      <c r="A146" s="8"/>
      <c r="B146" s="8"/>
      <c r="C146" s="8"/>
      <c r="D146" s="8"/>
      <c r="E146" s="8"/>
      <c r="F146" s="8"/>
      <c r="G146" s="8"/>
      <c r="H146" s="8"/>
    </row>
    <row r="147" spans="1:8" ht="12.75">
      <c r="A147" s="8"/>
      <c r="B147" s="8"/>
      <c r="C147" s="8"/>
      <c r="D147" s="8"/>
      <c r="E147" s="8"/>
      <c r="F147" s="8"/>
      <c r="G147" s="8"/>
      <c r="H147" s="8"/>
    </row>
    <row r="148" spans="1:8" ht="12.75">
      <c r="A148" s="8"/>
      <c r="B148" s="8"/>
      <c r="C148" s="8"/>
      <c r="D148" s="8"/>
      <c r="E148" s="8"/>
      <c r="F148" s="8"/>
      <c r="G148" s="8"/>
      <c r="H148" s="8"/>
    </row>
    <row r="149" spans="1:8" ht="12.75">
      <c r="A149" s="8"/>
      <c r="B149" s="8"/>
      <c r="C149" s="8"/>
      <c r="D149" s="8"/>
      <c r="E149" s="8"/>
      <c r="F149" s="8"/>
      <c r="G149" s="8"/>
      <c r="H149" s="8"/>
    </row>
    <row r="150" spans="1:8" ht="12.75">
      <c r="A150" s="8"/>
      <c r="B150" s="8"/>
      <c r="C150" s="8"/>
      <c r="D150" s="8"/>
      <c r="E150" s="8"/>
      <c r="F150" s="8"/>
      <c r="G150" s="8"/>
      <c r="H150" s="8"/>
    </row>
    <row r="151" spans="1:8" ht="12.75">
      <c r="A151" s="8"/>
      <c r="B151" s="8"/>
      <c r="C151" s="8"/>
      <c r="D151" s="8"/>
      <c r="E151" s="8"/>
      <c r="F151" s="8"/>
      <c r="G151" s="8"/>
      <c r="H151" s="8"/>
    </row>
    <row r="152" spans="1:8" ht="12.75">
      <c r="A152" s="8"/>
      <c r="B152" s="8"/>
      <c r="C152" s="8"/>
      <c r="D152" s="8"/>
      <c r="E152" s="8"/>
      <c r="F152" s="8"/>
      <c r="G152" s="8"/>
      <c r="H152" s="8"/>
    </row>
    <row r="153" spans="1:8" ht="12.75">
      <c r="A153" s="8"/>
      <c r="B153" s="8"/>
      <c r="C153" s="8"/>
      <c r="D153" s="8"/>
      <c r="E153" s="8"/>
      <c r="F153" s="8"/>
      <c r="G153" s="8"/>
      <c r="H153" s="8"/>
    </row>
    <row r="154" spans="1:8" ht="12.75">
      <c r="A154" s="8"/>
      <c r="B154" s="8"/>
      <c r="C154" s="8"/>
      <c r="D154" s="8"/>
      <c r="E154" s="8"/>
      <c r="F154" s="8"/>
      <c r="G154" s="8"/>
      <c r="H154" s="8"/>
    </row>
    <row r="155" spans="1:8" ht="12.75">
      <c r="A155" s="8"/>
      <c r="B155" s="8"/>
      <c r="C155" s="8"/>
      <c r="D155" s="8"/>
      <c r="E155" s="8"/>
      <c r="F155" s="8"/>
      <c r="G155" s="8"/>
      <c r="H155" s="8"/>
    </row>
    <row r="156" spans="1:8" ht="12.75">
      <c r="A156" s="8"/>
      <c r="B156" s="8"/>
      <c r="C156" s="8"/>
      <c r="D156" s="8"/>
      <c r="E156" s="8"/>
      <c r="F156" s="8"/>
      <c r="G156" s="8"/>
      <c r="H156" s="8"/>
    </row>
    <row r="157" spans="1:8" ht="12.75">
      <c r="A157" s="8"/>
      <c r="B157" s="8"/>
      <c r="C157" s="8"/>
      <c r="D157" s="8"/>
      <c r="E157" s="8"/>
      <c r="F157" s="8"/>
      <c r="G157" s="8"/>
      <c r="H157" s="8"/>
    </row>
    <row r="158" spans="1:8" ht="12.75">
      <c r="A158" s="8"/>
      <c r="B158" s="8"/>
      <c r="C158" s="8"/>
      <c r="D158" s="8"/>
      <c r="E158" s="8"/>
      <c r="F158" s="8"/>
      <c r="G158" s="8"/>
      <c r="H158" s="8"/>
    </row>
    <row r="159" spans="1:8" ht="12.75">
      <c r="A159" s="8"/>
      <c r="B159" s="8"/>
      <c r="C159" s="8"/>
      <c r="D159" s="8"/>
      <c r="E159" s="8"/>
      <c r="F159" s="8"/>
      <c r="G159" s="8"/>
      <c r="H159" s="8"/>
    </row>
    <row r="160" spans="1:8" ht="12.75">
      <c r="A160" s="8"/>
      <c r="B160" s="8"/>
      <c r="C160" s="8"/>
      <c r="D160" s="8"/>
      <c r="E160" s="8"/>
      <c r="F160" s="8"/>
      <c r="G160" s="8"/>
      <c r="H160" s="8"/>
    </row>
    <row r="161" spans="1:8" ht="12.75">
      <c r="A161" s="8"/>
      <c r="B161" s="8"/>
      <c r="C161" s="8"/>
      <c r="D161" s="8"/>
      <c r="E161" s="8"/>
      <c r="F161" s="8"/>
      <c r="G161" s="8"/>
      <c r="H161" s="8"/>
    </row>
    <row r="162" spans="1:8" ht="12.75">
      <c r="A162" s="8"/>
      <c r="B162" s="8"/>
      <c r="C162" s="8"/>
      <c r="D162" s="8"/>
      <c r="E162" s="8"/>
      <c r="F162" s="8"/>
      <c r="G162" s="8"/>
      <c r="H162" s="8"/>
    </row>
    <row r="163" spans="1:8" ht="12.75">
      <c r="A163" s="8"/>
      <c r="B163" s="8"/>
      <c r="C163" s="8"/>
      <c r="D163" s="8"/>
      <c r="E163" s="8"/>
      <c r="F163" s="8"/>
      <c r="G163" s="8"/>
      <c r="H163" s="8"/>
    </row>
    <row r="164" spans="1:8" ht="12.75">
      <c r="A164" s="8"/>
      <c r="B164" s="8"/>
      <c r="C164" s="8"/>
      <c r="D164" s="8"/>
      <c r="E164" s="8"/>
      <c r="F164" s="8"/>
      <c r="G164" s="8"/>
      <c r="H164" s="8"/>
    </row>
    <row r="165" spans="1:8" ht="12.75">
      <c r="A165" s="8"/>
      <c r="B165" s="8"/>
      <c r="C165" s="8"/>
      <c r="D165" s="8"/>
      <c r="E165" s="8"/>
      <c r="F165" s="8"/>
      <c r="G165" s="8"/>
      <c r="H165" s="8"/>
    </row>
    <row r="166" spans="1:8" ht="12.75">
      <c r="A166" s="8"/>
      <c r="B166" s="8"/>
      <c r="C166" s="8"/>
      <c r="D166" s="8"/>
      <c r="E166" s="8"/>
      <c r="F166" s="8"/>
      <c r="G166" s="8"/>
      <c r="H166" s="8"/>
    </row>
    <row r="167" spans="1:8" ht="12.75">
      <c r="A167" s="8"/>
      <c r="B167" s="8"/>
      <c r="C167" s="8"/>
      <c r="D167" s="8"/>
      <c r="E167" s="8"/>
      <c r="F167" s="8"/>
      <c r="G167" s="8"/>
      <c r="H167" s="8"/>
    </row>
    <row r="168" spans="1:8" ht="12.75">
      <c r="A168" s="8"/>
      <c r="B168" s="8"/>
      <c r="C168" s="8"/>
      <c r="D168" s="8"/>
      <c r="E168" s="8"/>
      <c r="F168" s="8"/>
      <c r="G168" s="8"/>
      <c r="H168" s="8"/>
    </row>
    <row r="169" spans="1:8" ht="12.75">
      <c r="A169" s="8"/>
      <c r="B169" s="8"/>
      <c r="C169" s="8"/>
      <c r="D169" s="8"/>
      <c r="E169" s="8"/>
      <c r="F169" s="8"/>
      <c r="G169" s="8"/>
      <c r="H169" s="8"/>
    </row>
    <row r="170" spans="1:8" ht="12.75">
      <c r="A170" s="8"/>
      <c r="B170" s="8"/>
      <c r="C170" s="8"/>
      <c r="D170" s="8"/>
      <c r="E170" s="8"/>
      <c r="F170" s="8"/>
      <c r="G170" s="8"/>
      <c r="H170" s="8"/>
    </row>
    <row r="171" spans="1:8" ht="12.75">
      <c r="A171" s="8"/>
      <c r="B171" s="8"/>
      <c r="C171" s="8"/>
      <c r="D171" s="8"/>
      <c r="E171" s="8"/>
      <c r="F171" s="8"/>
      <c r="G171" s="8"/>
      <c r="H171" s="8"/>
    </row>
    <row r="172" spans="1:8" ht="12.75">
      <c r="A172" s="8"/>
      <c r="B172" s="8"/>
      <c r="C172" s="8"/>
      <c r="D172" s="8"/>
      <c r="E172" s="8"/>
      <c r="F172" s="8"/>
      <c r="G172" s="8"/>
      <c r="H172" s="8"/>
    </row>
    <row r="173" spans="1:8" ht="12.75">
      <c r="A173" s="8"/>
      <c r="B173" s="8"/>
      <c r="C173" s="8"/>
      <c r="D173" s="8"/>
      <c r="E173" s="8"/>
      <c r="F173" s="8"/>
      <c r="G173" s="8"/>
      <c r="H173" s="8"/>
    </row>
    <row r="174" spans="1:8" ht="12.75">
      <c r="A174" s="8"/>
      <c r="B174" s="8"/>
      <c r="C174" s="8"/>
      <c r="D174" s="8"/>
      <c r="E174" s="8"/>
      <c r="F174" s="8"/>
      <c r="G174" s="8"/>
      <c r="H174" s="8"/>
    </row>
    <row r="175" spans="1:8" ht="12.75">
      <c r="A175" s="8"/>
      <c r="B175" s="8"/>
      <c r="C175" s="8"/>
      <c r="D175" s="8"/>
      <c r="E175" s="8"/>
      <c r="F175" s="8"/>
      <c r="G175" s="8"/>
      <c r="H175" s="8"/>
    </row>
    <row r="176" spans="1:8" ht="12.75">
      <c r="A176" s="8"/>
      <c r="B176" s="8"/>
      <c r="C176" s="8"/>
      <c r="D176" s="8"/>
      <c r="E176" s="8"/>
      <c r="F176" s="8"/>
      <c r="G176" s="8"/>
      <c r="H176" s="8"/>
    </row>
    <row r="177" spans="1:8" ht="12.75">
      <c r="A177" s="8"/>
      <c r="B177" s="8"/>
      <c r="C177" s="8"/>
      <c r="D177" s="8"/>
      <c r="E177" s="8"/>
      <c r="F177" s="8"/>
      <c r="G177" s="8"/>
      <c r="H177" s="8"/>
    </row>
    <row r="178" spans="1:8" ht="12.75">
      <c r="A178" s="8"/>
      <c r="B178" s="8"/>
      <c r="C178" s="8"/>
      <c r="D178" s="8"/>
      <c r="E178" s="8"/>
      <c r="F178" s="8"/>
      <c r="G178" s="8"/>
      <c r="H178" s="8"/>
    </row>
    <row r="179" spans="1:8" ht="12.75">
      <c r="A179" s="8"/>
      <c r="B179" s="8"/>
      <c r="C179" s="8"/>
      <c r="D179" s="8"/>
      <c r="E179" s="8"/>
      <c r="F179" s="8"/>
      <c r="G179" s="8"/>
      <c r="H179" s="8"/>
    </row>
    <row r="180" spans="1:8" ht="12.75">
      <c r="A180" s="8"/>
      <c r="B180" s="8"/>
      <c r="C180" s="8"/>
      <c r="D180" s="8"/>
      <c r="E180" s="8"/>
      <c r="F180" s="8"/>
      <c r="G180" s="8"/>
      <c r="H180" s="8"/>
    </row>
    <row r="181" spans="1:8" ht="12.75">
      <c r="A181" s="8"/>
      <c r="B181" s="8"/>
      <c r="C181" s="8"/>
      <c r="D181" s="8"/>
      <c r="E181" s="8"/>
      <c r="F181" s="8"/>
      <c r="G181" s="8"/>
      <c r="H181" s="8"/>
    </row>
    <row r="182" spans="1:8" ht="12.75">
      <c r="A182" s="8"/>
      <c r="B182" s="8"/>
      <c r="C182" s="8"/>
      <c r="D182" s="8"/>
      <c r="E182" s="8"/>
      <c r="F182" s="8"/>
      <c r="G182" s="8"/>
      <c r="H182" s="8"/>
    </row>
    <row r="183" spans="1:8" ht="12.75">
      <c r="A183" s="8"/>
      <c r="B183" s="8"/>
      <c r="C183" s="8"/>
      <c r="D183" s="8"/>
      <c r="E183" s="8"/>
      <c r="F183" s="8"/>
      <c r="G183" s="8"/>
      <c r="H183" s="8"/>
    </row>
    <row r="184" spans="1:8" ht="12.75">
      <c r="A184" s="8"/>
      <c r="B184" s="8"/>
      <c r="C184" s="8"/>
      <c r="D184" s="8"/>
      <c r="E184" s="8"/>
      <c r="F184" s="8"/>
      <c r="G184" s="8"/>
      <c r="H184" s="8"/>
    </row>
    <row r="185" spans="1:8" ht="12.75">
      <c r="A185" s="8"/>
      <c r="B185" s="8"/>
      <c r="C185" s="8"/>
      <c r="D185" s="8"/>
      <c r="E185" s="8"/>
      <c r="F185" s="8"/>
      <c r="G185" s="8"/>
      <c r="H185" s="8"/>
    </row>
    <row r="186" spans="1:8" ht="12.75">
      <c r="A186" s="8"/>
      <c r="B186" s="8"/>
      <c r="C186" s="8"/>
      <c r="D186" s="8"/>
      <c r="E186" s="8"/>
      <c r="F186" s="8"/>
      <c r="G186" s="8"/>
      <c r="H186" s="8"/>
    </row>
    <row r="187" spans="1:8" ht="12.75">
      <c r="A187" s="8"/>
      <c r="B187" s="8"/>
      <c r="C187" s="8"/>
      <c r="D187" s="8"/>
      <c r="E187" s="8"/>
      <c r="F187" s="8"/>
      <c r="G187" s="8"/>
      <c r="H187" s="8"/>
    </row>
    <row r="188" spans="1:8" ht="12.75">
      <c r="A188" s="8"/>
      <c r="B188" s="8"/>
      <c r="C188" s="8"/>
      <c r="D188" s="8"/>
      <c r="E188" s="8"/>
      <c r="F188" s="8"/>
      <c r="G188" s="8"/>
      <c r="H188" s="8"/>
    </row>
    <row r="189" spans="1:8" ht="12.75">
      <c r="A189" s="8"/>
      <c r="B189" s="8"/>
      <c r="C189" s="8"/>
      <c r="D189" s="8"/>
      <c r="E189" s="8"/>
      <c r="F189" s="8"/>
      <c r="G189" s="8"/>
      <c r="H189" s="8"/>
    </row>
    <row r="190" spans="1:8" ht="12.75">
      <c r="A190" s="8"/>
      <c r="B190" s="8"/>
      <c r="C190" s="8"/>
      <c r="D190" s="8"/>
      <c r="E190" s="8"/>
      <c r="F190" s="8"/>
      <c r="G190" s="8"/>
      <c r="H190" s="8"/>
    </row>
    <row r="191" spans="1:8" ht="12.75">
      <c r="A191" s="8"/>
      <c r="B191" s="8"/>
      <c r="C191" s="8"/>
      <c r="D191" s="8"/>
      <c r="E191" s="8"/>
      <c r="F191" s="8"/>
      <c r="G191" s="8"/>
      <c r="H191" s="8"/>
    </row>
    <row r="192" spans="1:8" ht="12.75">
      <c r="A192" s="8"/>
      <c r="B192" s="8"/>
      <c r="C192" s="8"/>
      <c r="D192" s="8"/>
      <c r="E192" s="8"/>
      <c r="F192" s="8"/>
      <c r="G192" s="8"/>
      <c r="H192" s="8"/>
    </row>
    <row r="193" spans="1:8" ht="12.75">
      <c r="A193" s="8"/>
      <c r="B193" s="8"/>
      <c r="C193" s="8"/>
      <c r="D193" s="8"/>
      <c r="E193" s="8"/>
      <c r="F193" s="8"/>
      <c r="G193" s="8"/>
      <c r="H193" s="8"/>
    </row>
    <row r="194" spans="1:8" ht="12.75">
      <c r="A194" s="8"/>
      <c r="B194" s="8"/>
      <c r="C194" s="8"/>
      <c r="D194" s="8"/>
      <c r="E194" s="8"/>
      <c r="F194" s="8"/>
      <c r="G194" s="8"/>
      <c r="H194" s="8"/>
    </row>
    <row r="195" spans="1:8" ht="12.75">
      <c r="A195" s="8"/>
      <c r="B195" s="8"/>
      <c r="C195" s="8"/>
      <c r="D195" s="8"/>
      <c r="E195" s="8"/>
      <c r="F195" s="8"/>
      <c r="G195" s="8"/>
      <c r="H195" s="8"/>
    </row>
    <row r="196" spans="1:8" ht="12.75">
      <c r="A196" s="8"/>
      <c r="B196" s="8"/>
      <c r="C196" s="8"/>
      <c r="D196" s="8"/>
      <c r="E196" s="8"/>
      <c r="F196" s="8"/>
      <c r="G196" s="8"/>
      <c r="H196" s="8"/>
    </row>
    <row r="197" spans="1:8" ht="12.75">
      <c r="A197" s="8"/>
      <c r="B197" s="8"/>
      <c r="C197" s="8"/>
      <c r="D197" s="8"/>
      <c r="E197" s="8"/>
      <c r="F197" s="8"/>
      <c r="G197" s="8"/>
      <c r="H197" s="8"/>
    </row>
    <row r="198" spans="1:8" ht="12.75">
      <c r="A198" s="8"/>
      <c r="B198" s="8"/>
      <c r="C198" s="8"/>
      <c r="D198" s="8"/>
      <c r="E198" s="8"/>
      <c r="F198" s="8"/>
      <c r="G198" s="8"/>
      <c r="H198" s="8"/>
    </row>
    <row r="199" spans="1:8" ht="12.75">
      <c r="A199" s="8"/>
      <c r="B199" s="8"/>
      <c r="C199" s="8"/>
      <c r="D199" s="8"/>
      <c r="E199" s="8"/>
      <c r="F199" s="8"/>
      <c r="G199" s="8"/>
      <c r="H199" s="8"/>
    </row>
    <row r="200" spans="1:8" ht="12.75">
      <c r="A200" s="8"/>
      <c r="B200" s="8"/>
      <c r="C200" s="8"/>
      <c r="D200" s="8"/>
      <c r="E200" s="8"/>
      <c r="F200" s="8"/>
      <c r="G200" s="8"/>
      <c r="H200" s="8"/>
    </row>
    <row r="201" spans="1:8" ht="12.75">
      <c r="A201" s="8"/>
      <c r="B201" s="8"/>
      <c r="C201" s="8"/>
      <c r="D201" s="8"/>
      <c r="E201" s="8"/>
      <c r="F201" s="8"/>
      <c r="G201" s="8"/>
      <c r="H201" s="8"/>
    </row>
    <row r="202" spans="1:8" ht="12.75">
      <c r="A202" s="8"/>
      <c r="B202" s="8"/>
      <c r="C202" s="8"/>
      <c r="D202" s="8"/>
      <c r="E202" s="8"/>
      <c r="F202" s="8"/>
      <c r="G202" s="8"/>
      <c r="H202" s="8"/>
    </row>
    <row r="203" spans="1:8" ht="12.75">
      <c r="A203" s="8"/>
      <c r="B203" s="8"/>
      <c r="C203" s="8"/>
      <c r="D203" s="8"/>
      <c r="E203" s="8"/>
      <c r="F203" s="8"/>
      <c r="G203" s="8"/>
      <c r="H203" s="8"/>
    </row>
    <row r="204" spans="1:8" ht="12.75">
      <c r="A204" s="8"/>
      <c r="B204" s="8"/>
      <c r="C204" s="8"/>
      <c r="D204" s="8"/>
      <c r="E204" s="8"/>
      <c r="F204" s="8"/>
      <c r="G204" s="8"/>
      <c r="H204" s="8"/>
    </row>
    <row r="205" spans="1:8" ht="12.75">
      <c r="A205" s="8"/>
      <c r="B205" s="8"/>
      <c r="C205" s="8"/>
      <c r="D205" s="8"/>
      <c r="E205" s="8"/>
      <c r="F205" s="8"/>
      <c r="G205" s="8"/>
      <c r="H205" s="8"/>
    </row>
    <row r="206" spans="1:8" ht="12.75">
      <c r="A206" s="8"/>
      <c r="B206" s="8"/>
      <c r="C206" s="8"/>
      <c r="D206" s="8"/>
      <c r="E206" s="8"/>
      <c r="F206" s="8"/>
      <c r="G206" s="8"/>
      <c r="H206" s="8"/>
    </row>
    <row r="207" spans="1:8" ht="12.75">
      <c r="A207" s="8"/>
      <c r="B207" s="8"/>
      <c r="C207" s="8"/>
      <c r="D207" s="8"/>
      <c r="E207" s="8"/>
      <c r="F207" s="8"/>
      <c r="G207" s="8"/>
      <c r="H207" s="8"/>
    </row>
    <row r="208" spans="1:8" ht="12.75">
      <c r="A208" s="8"/>
      <c r="B208" s="8"/>
      <c r="C208" s="8"/>
      <c r="D208" s="8"/>
      <c r="E208" s="8"/>
      <c r="F208" s="8"/>
      <c r="G208" s="8"/>
      <c r="H208" s="8"/>
    </row>
    <row r="209" spans="1:8" ht="12.75">
      <c r="A209" s="8"/>
      <c r="B209" s="8"/>
      <c r="C209" s="8"/>
      <c r="D209" s="8"/>
      <c r="E209" s="8"/>
      <c r="F209" s="8"/>
      <c r="G209" s="8"/>
      <c r="H209" s="8"/>
    </row>
    <row r="210" spans="1:8" ht="12.75">
      <c r="A210" s="8"/>
      <c r="B210" s="8"/>
      <c r="C210" s="8"/>
      <c r="D210" s="8"/>
      <c r="E210" s="8"/>
      <c r="F210" s="8"/>
      <c r="G210" s="8"/>
      <c r="H210" s="8"/>
    </row>
    <row r="211" spans="1:8" ht="12.75">
      <c r="A211" s="8"/>
      <c r="B211" s="8"/>
      <c r="C211" s="8"/>
      <c r="D211" s="8"/>
      <c r="E211" s="8"/>
      <c r="F211" s="8"/>
      <c r="G211" s="8"/>
      <c r="H211" s="8"/>
    </row>
    <row r="212" spans="1:8" ht="12.75">
      <c r="A212" s="8"/>
      <c r="B212" s="8"/>
      <c r="C212" s="8"/>
      <c r="D212" s="8"/>
      <c r="E212" s="8"/>
      <c r="F212" s="8"/>
      <c r="G212" s="8"/>
      <c r="H212" s="8"/>
    </row>
    <row r="213" spans="1:8" ht="12.75">
      <c r="A213" s="8"/>
      <c r="B213" s="8"/>
      <c r="C213" s="8"/>
      <c r="D213" s="8"/>
      <c r="E213" s="8"/>
      <c r="F213" s="8"/>
      <c r="G213" s="8"/>
      <c r="H213" s="8"/>
    </row>
    <row r="214" spans="1:8" ht="12.75">
      <c r="A214" s="8"/>
      <c r="B214" s="8"/>
      <c r="C214" s="8"/>
      <c r="D214" s="8"/>
      <c r="E214" s="8"/>
      <c r="F214" s="8"/>
      <c r="G214" s="8"/>
      <c r="H214" s="8"/>
    </row>
    <row r="215" spans="1:8" ht="12.75">
      <c r="A215" s="8"/>
      <c r="B215" s="8"/>
      <c r="C215" s="8"/>
      <c r="D215" s="8"/>
      <c r="E215" s="8"/>
      <c r="F215" s="8"/>
      <c r="G215" s="8"/>
      <c r="H215" s="8"/>
    </row>
    <row r="216" spans="1:8" ht="12.75">
      <c r="A216" s="8"/>
      <c r="B216" s="8"/>
      <c r="C216" s="8"/>
      <c r="D216" s="8"/>
      <c r="E216" s="8"/>
      <c r="F216" s="8"/>
      <c r="G216" s="8"/>
      <c r="H216" s="8"/>
    </row>
    <row r="217" spans="1:8" ht="12.75">
      <c r="A217" s="8"/>
      <c r="B217" s="8"/>
      <c r="C217" s="8"/>
      <c r="D217" s="8"/>
      <c r="E217" s="8"/>
      <c r="F217" s="8"/>
      <c r="G217" s="8"/>
      <c r="H217" s="8"/>
    </row>
    <row r="218" spans="1:8" ht="12.75">
      <c r="A218" s="8"/>
      <c r="B218" s="8"/>
      <c r="C218" s="8"/>
      <c r="D218" s="8"/>
      <c r="E218" s="8"/>
      <c r="F218" s="8"/>
      <c r="G218" s="8"/>
      <c r="H218" s="8"/>
    </row>
    <row r="219" spans="1:8" ht="12.75">
      <c r="A219" s="8"/>
      <c r="B219" s="8"/>
      <c r="C219" s="8"/>
      <c r="D219" s="8"/>
      <c r="E219" s="8"/>
      <c r="F219" s="8"/>
      <c r="G219" s="8"/>
      <c r="H219" s="8"/>
    </row>
    <row r="220" spans="1:8" ht="12.75">
      <c r="A220" s="8"/>
      <c r="B220" s="8"/>
      <c r="C220" s="8"/>
      <c r="D220" s="8"/>
      <c r="E220" s="8"/>
      <c r="F220" s="8"/>
      <c r="G220" s="8"/>
      <c r="H220" s="8"/>
    </row>
    <row r="221" spans="1:8" ht="12.75">
      <c r="A221" s="8"/>
      <c r="B221" s="8"/>
      <c r="C221" s="8"/>
      <c r="D221" s="8"/>
      <c r="E221" s="8"/>
      <c r="F221" s="8"/>
      <c r="G221" s="8"/>
      <c r="H221" s="8"/>
    </row>
    <row r="222" spans="1:8" ht="12.75">
      <c r="A222" s="8"/>
      <c r="B222" s="8"/>
      <c r="C222" s="8"/>
      <c r="D222" s="8"/>
      <c r="E222" s="8"/>
      <c r="F222" s="8"/>
      <c r="G222" s="8"/>
      <c r="H222" s="8"/>
    </row>
    <row r="223" spans="1:8" ht="12.75">
      <c r="A223" s="8"/>
      <c r="B223" s="8"/>
      <c r="C223" s="8"/>
      <c r="D223" s="8"/>
      <c r="E223" s="8"/>
      <c r="F223" s="8"/>
      <c r="G223" s="8"/>
      <c r="H223" s="8"/>
    </row>
    <row r="224" spans="1:8" ht="12.75">
      <c r="A224" s="8"/>
      <c r="B224" s="8"/>
      <c r="C224" s="8"/>
      <c r="D224" s="8"/>
      <c r="E224" s="8"/>
      <c r="F224" s="8"/>
      <c r="G224" s="8"/>
      <c r="H224" s="8"/>
    </row>
    <row r="225" spans="1:8" ht="12.75">
      <c r="A225" s="8"/>
      <c r="B225" s="8"/>
      <c r="C225" s="8"/>
      <c r="D225" s="8"/>
      <c r="E225" s="8"/>
      <c r="F225" s="8"/>
      <c r="G225" s="8"/>
      <c r="H225" s="8"/>
    </row>
    <row r="226" spans="1:8" ht="12.75">
      <c r="A226" s="8"/>
      <c r="B226" s="8"/>
      <c r="C226" s="8"/>
      <c r="D226" s="8"/>
      <c r="E226" s="8"/>
      <c r="F226" s="8"/>
      <c r="G226" s="8"/>
      <c r="H226" s="8"/>
    </row>
    <row r="227" spans="1:8" ht="12.75">
      <c r="A227" s="8"/>
      <c r="B227" s="8"/>
      <c r="C227" s="8"/>
      <c r="D227" s="8"/>
      <c r="E227" s="8"/>
      <c r="F227" s="8"/>
      <c r="G227" s="8"/>
      <c r="H227" s="8"/>
    </row>
    <row r="228" spans="1:8" ht="12.75">
      <c r="A228" s="8"/>
      <c r="B228" s="8"/>
      <c r="C228" s="8"/>
      <c r="D228" s="8"/>
      <c r="E228" s="8"/>
      <c r="F228" s="8"/>
      <c r="G228" s="8"/>
      <c r="H228" s="8"/>
    </row>
    <row r="229" spans="1:8" ht="12.75">
      <c r="A229" s="8"/>
      <c r="B229" s="8"/>
      <c r="C229" s="8"/>
      <c r="D229" s="8"/>
      <c r="E229" s="8"/>
      <c r="F229" s="8"/>
      <c r="G229" s="8"/>
      <c r="H229" s="8"/>
    </row>
    <row r="230" spans="1:8" ht="12.75">
      <c r="A230" s="8"/>
      <c r="B230" s="8"/>
      <c r="C230" s="8"/>
      <c r="D230" s="8"/>
      <c r="E230" s="8"/>
      <c r="F230" s="8"/>
      <c r="G230" s="8"/>
      <c r="H230" s="8"/>
    </row>
    <row r="231" spans="1:8" ht="12.75">
      <c r="A231" s="8"/>
      <c r="B231" s="8"/>
      <c r="C231" s="8"/>
      <c r="D231" s="8"/>
      <c r="E231" s="8"/>
      <c r="F231" s="8"/>
      <c r="G231" s="8"/>
      <c r="H231" s="8"/>
    </row>
    <row r="232" spans="1:8" ht="12.75">
      <c r="A232" s="8"/>
      <c r="B232" s="8"/>
      <c r="C232" s="8"/>
      <c r="D232" s="8"/>
      <c r="E232" s="8"/>
      <c r="F232" s="8"/>
      <c r="G232" s="8"/>
      <c r="H232" s="8"/>
    </row>
    <row r="233" spans="1:8" ht="12.75">
      <c r="A233" s="8"/>
      <c r="B233" s="8"/>
      <c r="C233" s="8"/>
      <c r="D233" s="8"/>
      <c r="E233" s="8"/>
      <c r="F233" s="8"/>
      <c r="G233" s="8"/>
      <c r="H233" s="8"/>
    </row>
    <row r="234" spans="1:8" ht="12.75">
      <c r="A234" s="8"/>
      <c r="B234" s="8"/>
      <c r="C234" s="8"/>
      <c r="D234" s="8"/>
      <c r="E234" s="8"/>
      <c r="F234" s="8"/>
      <c r="G234" s="8"/>
      <c r="H234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A9" sqref="A9:IV9"/>
    </sheetView>
  </sheetViews>
  <sheetFormatPr defaultColWidth="11.421875" defaultRowHeight="12.75"/>
  <cols>
    <col min="1" max="1" width="48.140625" style="0" customWidth="1"/>
  </cols>
  <sheetData>
    <row r="1" ht="12.75">
      <c r="A1" t="s">
        <v>0</v>
      </c>
    </row>
    <row r="2" ht="12.75">
      <c r="A2" t="s">
        <v>1</v>
      </c>
    </row>
    <row r="4" spans="1:7" ht="15">
      <c r="A4" s="1" t="s">
        <v>62</v>
      </c>
      <c r="B4" s="3"/>
      <c r="C4" s="3"/>
      <c r="D4" s="3"/>
      <c r="E4" s="3"/>
      <c r="F4" s="3"/>
      <c r="G4" s="3"/>
    </row>
    <row r="5" spans="1:7" ht="15">
      <c r="A5" s="2"/>
      <c r="B5" s="3"/>
      <c r="C5" s="3"/>
      <c r="D5" s="3"/>
      <c r="E5" s="3"/>
      <c r="F5" s="3"/>
      <c r="G5" s="3"/>
    </row>
    <row r="6" spans="1:7" ht="36">
      <c r="A6" s="4"/>
      <c r="B6" s="10" t="s">
        <v>49</v>
      </c>
      <c r="C6" s="10" t="s">
        <v>50</v>
      </c>
      <c r="D6" s="10" t="s">
        <v>58</v>
      </c>
      <c r="E6" s="10" t="s">
        <v>51</v>
      </c>
      <c r="F6" s="41" t="s">
        <v>61</v>
      </c>
      <c r="G6" s="10" t="s">
        <v>43</v>
      </c>
    </row>
    <row r="7" spans="1:7" ht="14.25">
      <c r="A7" s="4"/>
      <c r="B7" s="10"/>
      <c r="C7" s="10"/>
      <c r="D7" s="10"/>
      <c r="E7" s="10"/>
      <c r="F7" s="41"/>
      <c r="G7" s="10"/>
    </row>
    <row r="8" spans="1:7" ht="12.75">
      <c r="A8" s="14" t="s">
        <v>3</v>
      </c>
      <c r="B8" s="15">
        <v>3272</v>
      </c>
      <c r="C8" s="15">
        <v>11305</v>
      </c>
      <c r="D8" s="15">
        <v>1603</v>
      </c>
      <c r="E8" s="15">
        <v>2155</v>
      </c>
      <c r="F8" s="15">
        <v>1670</v>
      </c>
      <c r="G8" s="15">
        <v>1794</v>
      </c>
    </row>
    <row r="9" spans="1:7" ht="12.75">
      <c r="A9" s="14"/>
      <c r="B9" s="15"/>
      <c r="C9" s="15"/>
      <c r="D9" s="15"/>
      <c r="E9" s="15"/>
      <c r="F9" s="15"/>
      <c r="G9" s="15"/>
    </row>
    <row r="10" spans="1:7" ht="12.75">
      <c r="A10" s="17" t="s">
        <v>4</v>
      </c>
      <c r="B10" s="15"/>
      <c r="C10" s="15"/>
      <c r="D10" s="15"/>
      <c r="E10" s="15"/>
      <c r="F10" s="15"/>
      <c r="G10" s="15"/>
    </row>
    <row r="11" spans="1:7" ht="12.75">
      <c r="A11" s="8"/>
      <c r="B11" s="15"/>
      <c r="C11" s="15"/>
      <c r="D11" s="15"/>
      <c r="E11" s="15"/>
      <c r="F11" s="15"/>
      <c r="G11" s="15"/>
    </row>
    <row r="12" spans="1:7" ht="12.75">
      <c r="A12" s="14" t="s">
        <v>42</v>
      </c>
      <c r="B12" s="15">
        <v>92</v>
      </c>
      <c r="C12" s="15">
        <v>112</v>
      </c>
      <c r="D12" s="15">
        <v>245</v>
      </c>
      <c r="E12" s="15">
        <v>165</v>
      </c>
      <c r="F12" s="15">
        <v>150</v>
      </c>
      <c r="G12" s="15">
        <v>125</v>
      </c>
    </row>
    <row r="13" spans="1:7" ht="12.75">
      <c r="A13" s="14" t="s">
        <v>5</v>
      </c>
      <c r="B13" s="15">
        <v>44</v>
      </c>
      <c r="C13" s="15">
        <v>64</v>
      </c>
      <c r="D13" s="15">
        <v>41</v>
      </c>
      <c r="E13" s="15">
        <v>61</v>
      </c>
      <c r="F13" s="15">
        <v>70</v>
      </c>
      <c r="G13" s="15">
        <v>75</v>
      </c>
    </row>
    <row r="14" spans="1:7" ht="12.75">
      <c r="A14" s="14" t="s">
        <v>6</v>
      </c>
      <c r="B14" s="15">
        <v>32</v>
      </c>
      <c r="C14" s="15">
        <v>54</v>
      </c>
      <c r="D14" s="15">
        <v>36</v>
      </c>
      <c r="E14" s="15">
        <v>50</v>
      </c>
      <c r="F14" s="15">
        <v>58</v>
      </c>
      <c r="G14" s="15">
        <v>63</v>
      </c>
    </row>
    <row r="15" spans="1:7" ht="12.75">
      <c r="A15" s="14" t="s">
        <v>7</v>
      </c>
      <c r="B15" s="15">
        <v>0</v>
      </c>
      <c r="C15" s="15">
        <v>48</v>
      </c>
      <c r="D15" s="15">
        <v>2</v>
      </c>
      <c r="E15" s="15">
        <v>31</v>
      </c>
      <c r="F15" s="15">
        <v>44</v>
      </c>
      <c r="G15" s="15">
        <v>26</v>
      </c>
    </row>
    <row r="16" spans="1:7" ht="12.75">
      <c r="A16" s="14" t="s">
        <v>8</v>
      </c>
      <c r="B16" s="15">
        <v>0</v>
      </c>
      <c r="C16" s="15">
        <v>0</v>
      </c>
      <c r="D16" s="15">
        <v>234</v>
      </c>
      <c r="E16" s="15">
        <v>52</v>
      </c>
      <c r="F16" s="15">
        <v>8</v>
      </c>
      <c r="G16" s="15">
        <v>0</v>
      </c>
    </row>
    <row r="17" spans="1:7" ht="12.75">
      <c r="A17" s="14" t="s">
        <v>9</v>
      </c>
      <c r="B17" s="15">
        <v>27</v>
      </c>
      <c r="C17" s="15">
        <v>12</v>
      </c>
      <c r="D17" s="15">
        <v>1457</v>
      </c>
      <c r="E17" s="15">
        <v>407</v>
      </c>
      <c r="F17" s="15">
        <v>231</v>
      </c>
      <c r="G17" s="15">
        <v>27</v>
      </c>
    </row>
    <row r="18" spans="1:7" ht="12.75">
      <c r="A18" s="14" t="s">
        <v>10</v>
      </c>
      <c r="B18" s="15">
        <v>121</v>
      </c>
      <c r="C18" s="15">
        <v>0</v>
      </c>
      <c r="D18" s="15">
        <v>0</v>
      </c>
      <c r="E18" s="15">
        <v>8305</v>
      </c>
      <c r="F18" s="15">
        <v>3284</v>
      </c>
      <c r="G18" s="15">
        <v>901</v>
      </c>
    </row>
    <row r="19" spans="1:7" ht="12.75">
      <c r="A19" s="14" t="s">
        <v>11</v>
      </c>
      <c r="B19" s="22">
        <v>1.77</v>
      </c>
      <c r="C19" s="22">
        <v>1.73</v>
      </c>
      <c r="D19" s="22">
        <v>2.34</v>
      </c>
      <c r="E19" s="22">
        <v>1.83</v>
      </c>
      <c r="F19" s="22">
        <v>1.88</v>
      </c>
      <c r="G19" s="22">
        <v>1.68</v>
      </c>
    </row>
    <row r="20" spans="1:7" ht="12.75">
      <c r="A20" s="14" t="s">
        <v>59</v>
      </c>
      <c r="B20" s="22">
        <v>1.37</v>
      </c>
      <c r="C20" s="22">
        <v>1.63</v>
      </c>
      <c r="D20" s="22">
        <v>1.45</v>
      </c>
      <c r="E20" s="22">
        <v>1.64</v>
      </c>
      <c r="F20" s="22">
        <v>1.74</v>
      </c>
      <c r="G20" s="22">
        <v>1.51</v>
      </c>
    </row>
    <row r="21" spans="1:7" ht="12.75">
      <c r="A21" s="14"/>
      <c r="B21" s="15"/>
      <c r="C21" s="15"/>
      <c r="D21" s="15"/>
      <c r="E21" s="15"/>
      <c r="F21" s="15"/>
      <c r="G21" s="15"/>
    </row>
    <row r="22" spans="1:7" ht="12.75">
      <c r="A22" s="17" t="s">
        <v>21</v>
      </c>
      <c r="B22" s="15"/>
      <c r="C22" s="15"/>
      <c r="D22" s="15"/>
      <c r="E22" s="15"/>
      <c r="F22" s="15"/>
      <c r="G22" s="15"/>
    </row>
    <row r="23" spans="1:7" ht="12.75">
      <c r="A23" s="8"/>
      <c r="B23" s="15"/>
      <c r="C23" s="15"/>
      <c r="D23" s="15"/>
      <c r="E23" s="15"/>
      <c r="F23" s="15"/>
      <c r="G23" s="15"/>
    </row>
    <row r="24" spans="1:7" ht="12.75">
      <c r="A24" s="14" t="s">
        <v>12</v>
      </c>
      <c r="B24" s="24">
        <v>36.7</v>
      </c>
      <c r="C24" s="24">
        <v>65.5</v>
      </c>
      <c r="D24" s="24">
        <v>86.9</v>
      </c>
      <c r="E24" s="24">
        <v>69.5</v>
      </c>
      <c r="F24" s="24">
        <v>63.5</v>
      </c>
      <c r="G24" s="24">
        <v>46.9</v>
      </c>
    </row>
    <row r="25" spans="1:7" ht="12.75">
      <c r="A25" s="14" t="s">
        <v>13</v>
      </c>
      <c r="B25" s="24">
        <v>11.2</v>
      </c>
      <c r="C25" s="24">
        <v>22</v>
      </c>
      <c r="D25" s="24">
        <v>8.1</v>
      </c>
      <c r="E25" s="24">
        <v>32.1</v>
      </c>
      <c r="F25" s="24">
        <v>38.8</v>
      </c>
      <c r="G25" s="24">
        <v>31.3</v>
      </c>
    </row>
    <row r="26" spans="1:7" ht="12.75">
      <c r="A26" s="14" t="s">
        <v>14</v>
      </c>
      <c r="B26" s="24">
        <v>157.9</v>
      </c>
      <c r="C26" s="24">
        <v>253.5</v>
      </c>
      <c r="D26" s="24">
        <v>437.5</v>
      </c>
      <c r="E26" s="24">
        <v>289.9</v>
      </c>
      <c r="F26" s="24">
        <v>292.9</v>
      </c>
      <c r="G26" s="24">
        <v>229.8</v>
      </c>
    </row>
    <row r="27" spans="1:7" ht="12.75">
      <c r="A27" s="14" t="s">
        <v>15</v>
      </c>
      <c r="B27" s="24">
        <v>108</v>
      </c>
      <c r="C27" s="24">
        <v>214.6</v>
      </c>
      <c r="D27" s="24">
        <v>383.1</v>
      </c>
      <c r="E27" s="24">
        <v>251.5</v>
      </c>
      <c r="F27" s="24">
        <v>251.1</v>
      </c>
      <c r="G27" s="24">
        <v>186.5</v>
      </c>
    </row>
    <row r="28" spans="1:7" ht="12.75">
      <c r="A28" s="14" t="s">
        <v>16</v>
      </c>
      <c r="B28" s="24">
        <v>58</v>
      </c>
      <c r="C28" s="24">
        <v>97.9</v>
      </c>
      <c r="D28" s="24">
        <v>227.4</v>
      </c>
      <c r="E28" s="24">
        <v>122.8</v>
      </c>
      <c r="F28" s="24">
        <v>110.5</v>
      </c>
      <c r="G28" s="24">
        <v>85.7</v>
      </c>
    </row>
    <row r="29" spans="1:7" ht="12.75">
      <c r="A29" s="14" t="s">
        <v>17</v>
      </c>
      <c r="B29" s="24">
        <v>20.9</v>
      </c>
      <c r="C29" s="24">
        <v>66.1</v>
      </c>
      <c r="D29" s="24">
        <v>185.5</v>
      </c>
      <c r="E29" s="24">
        <v>88.7</v>
      </c>
      <c r="F29" s="24">
        <v>69.2</v>
      </c>
      <c r="G29" s="24">
        <v>56.3</v>
      </c>
    </row>
    <row r="30" spans="1:7" ht="12.75">
      <c r="A30" s="14" t="s">
        <v>18</v>
      </c>
      <c r="B30" s="24">
        <v>110.8</v>
      </c>
      <c r="C30" s="24">
        <v>201</v>
      </c>
      <c r="D30" s="24">
        <v>196.7</v>
      </c>
      <c r="E30" s="24">
        <v>202.6</v>
      </c>
      <c r="F30" s="24">
        <v>231.4</v>
      </c>
      <c r="G30" s="24">
        <v>174.7</v>
      </c>
    </row>
    <row r="31" spans="1:7" ht="12.75">
      <c r="A31" s="14" t="s">
        <v>19</v>
      </c>
      <c r="B31" s="24">
        <v>106.6</v>
      </c>
      <c r="C31" s="24">
        <v>153.4</v>
      </c>
      <c r="D31" s="24">
        <v>471.9</v>
      </c>
      <c r="E31" s="24">
        <v>215</v>
      </c>
      <c r="F31" s="24">
        <v>175.7</v>
      </c>
      <c r="G31" s="24">
        <v>143.4</v>
      </c>
    </row>
    <row r="32" spans="1:7" ht="12.75">
      <c r="A32" s="14"/>
      <c r="B32" s="15"/>
      <c r="C32" s="15"/>
      <c r="D32" s="15"/>
      <c r="E32" s="15"/>
      <c r="F32" s="15"/>
      <c r="G32" s="15"/>
    </row>
    <row r="33" spans="1:7" ht="12.75">
      <c r="A33" s="17" t="s">
        <v>22</v>
      </c>
      <c r="B33" s="15"/>
      <c r="C33" s="15"/>
      <c r="D33" s="15"/>
      <c r="E33" s="15"/>
      <c r="F33" s="15"/>
      <c r="G33" s="15"/>
    </row>
    <row r="34" spans="1:7" ht="12.75">
      <c r="A34" s="8"/>
      <c r="B34" s="15"/>
      <c r="C34" s="15"/>
      <c r="D34" s="15"/>
      <c r="E34" s="15"/>
      <c r="F34" s="15"/>
      <c r="G34" s="15"/>
    </row>
    <row r="35" spans="1:7" ht="12.75">
      <c r="A35" s="14" t="s">
        <v>20</v>
      </c>
      <c r="B35" s="24">
        <v>107.7</v>
      </c>
      <c r="C35" s="24">
        <v>159.4</v>
      </c>
      <c r="D35" s="24">
        <v>611.6</v>
      </c>
      <c r="E35" s="24">
        <v>299.6</v>
      </c>
      <c r="F35" s="24">
        <v>222.5</v>
      </c>
      <c r="G35" s="24">
        <v>143.2</v>
      </c>
    </row>
    <row r="36" spans="1:7" ht="12.75">
      <c r="A36" s="14" t="s">
        <v>23</v>
      </c>
      <c r="B36" s="24">
        <v>0</v>
      </c>
      <c r="C36" s="24">
        <v>0</v>
      </c>
      <c r="D36" s="24">
        <v>0.1</v>
      </c>
      <c r="E36" s="24">
        <v>0.1</v>
      </c>
      <c r="F36" s="24">
        <v>0</v>
      </c>
      <c r="G36" s="24">
        <v>0.1</v>
      </c>
    </row>
    <row r="37" spans="1:7" ht="12.75">
      <c r="A37" s="14" t="s">
        <v>24</v>
      </c>
      <c r="B37" s="24">
        <v>33.3</v>
      </c>
      <c r="C37" s="24">
        <v>52</v>
      </c>
      <c r="D37" s="24">
        <v>417.3</v>
      </c>
      <c r="E37" s="24">
        <v>153.6</v>
      </c>
      <c r="F37" s="24">
        <v>86.3</v>
      </c>
      <c r="G37" s="24">
        <v>49.7</v>
      </c>
    </row>
    <row r="38" spans="1:7" ht="12.75">
      <c r="A38" s="14" t="s">
        <v>25</v>
      </c>
      <c r="B38" s="24">
        <v>26.4</v>
      </c>
      <c r="C38" s="24">
        <v>51.7</v>
      </c>
      <c r="D38" s="24">
        <v>100.9</v>
      </c>
      <c r="E38" s="24">
        <v>69</v>
      </c>
      <c r="F38" s="24">
        <v>62.6</v>
      </c>
      <c r="G38" s="24">
        <v>42.2</v>
      </c>
    </row>
    <row r="39" spans="1:7" ht="12.75">
      <c r="A39" s="17" t="s">
        <v>26</v>
      </c>
      <c r="B39" s="24">
        <v>48</v>
      </c>
      <c r="C39" s="24">
        <v>55.7</v>
      </c>
      <c r="D39" s="24">
        <v>93.5</v>
      </c>
      <c r="E39" s="24">
        <v>77.1</v>
      </c>
      <c r="F39" s="24">
        <v>73.6</v>
      </c>
      <c r="G39" s="24">
        <v>51.4</v>
      </c>
    </row>
    <row r="40" spans="1:7" ht="12.75">
      <c r="A40" s="17"/>
      <c r="B40" s="15"/>
      <c r="C40" s="15"/>
      <c r="D40" s="15"/>
      <c r="E40" s="15"/>
      <c r="F40" s="15"/>
      <c r="G40" s="15"/>
    </row>
    <row r="41" spans="1:7" ht="12.75">
      <c r="A41" s="14" t="s">
        <v>27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</row>
    <row r="42" spans="1:7" ht="12.75">
      <c r="A42" s="14" t="s">
        <v>28</v>
      </c>
      <c r="B42" s="24">
        <v>13.8</v>
      </c>
      <c r="C42" s="24">
        <v>25.9</v>
      </c>
      <c r="D42" s="24">
        <v>17.9</v>
      </c>
      <c r="E42" s="24">
        <v>24.1</v>
      </c>
      <c r="F42" s="24">
        <v>29</v>
      </c>
      <c r="G42" s="24">
        <v>27.6</v>
      </c>
    </row>
    <row r="43" spans="1:7" ht="12.75">
      <c r="A43" s="39" t="s">
        <v>47</v>
      </c>
      <c r="B43" s="24">
        <v>6</v>
      </c>
      <c r="C43" s="24">
        <v>7.5</v>
      </c>
      <c r="D43" s="24">
        <v>7.2</v>
      </c>
      <c r="E43" s="24">
        <v>8.2</v>
      </c>
      <c r="F43" s="24">
        <v>8.9</v>
      </c>
      <c r="G43" s="24">
        <v>8.2</v>
      </c>
    </row>
    <row r="44" spans="1:7" ht="12.75">
      <c r="A44" s="14" t="s">
        <v>30</v>
      </c>
      <c r="B44" s="24">
        <v>1.1</v>
      </c>
      <c r="C44" s="24">
        <v>1.4</v>
      </c>
      <c r="D44" s="24">
        <v>2.3</v>
      </c>
      <c r="E44" s="24">
        <v>1.7</v>
      </c>
      <c r="F44" s="24">
        <v>1.4</v>
      </c>
      <c r="G44" s="24">
        <v>1.4</v>
      </c>
    </row>
    <row r="45" spans="1:7" ht="12.75">
      <c r="A45" s="14" t="s">
        <v>31</v>
      </c>
      <c r="B45" s="24">
        <v>8.5</v>
      </c>
      <c r="C45" s="24">
        <v>1.6</v>
      </c>
      <c r="D45" s="24">
        <v>22.5</v>
      </c>
      <c r="E45" s="24">
        <v>4.3</v>
      </c>
      <c r="F45" s="24">
        <v>2.6</v>
      </c>
      <c r="G45" s="24">
        <v>2.9</v>
      </c>
    </row>
    <row r="46" spans="1:7" ht="12.75">
      <c r="A46" s="17" t="s">
        <v>32</v>
      </c>
      <c r="B46" s="24">
        <v>46.2</v>
      </c>
      <c r="C46" s="24">
        <v>71.1</v>
      </c>
      <c r="D46" s="24">
        <v>79.4</v>
      </c>
      <c r="E46" s="24">
        <v>87</v>
      </c>
      <c r="F46" s="24">
        <v>89.7</v>
      </c>
      <c r="G46" s="24">
        <v>66.5</v>
      </c>
    </row>
    <row r="47" spans="1:7" ht="12.75">
      <c r="A47" s="17"/>
      <c r="B47" s="24"/>
      <c r="C47" s="24"/>
      <c r="D47" s="24"/>
      <c r="E47" s="24"/>
      <c r="F47" s="24"/>
      <c r="G47" s="24"/>
    </row>
    <row r="48" spans="1:7" ht="12.75">
      <c r="A48" s="14" t="s">
        <v>33</v>
      </c>
      <c r="B48" s="24">
        <v>0.3</v>
      </c>
      <c r="C48" s="24">
        <v>0.2</v>
      </c>
      <c r="D48" s="24">
        <v>0.3</v>
      </c>
      <c r="E48" s="24">
        <v>0.2</v>
      </c>
      <c r="F48" s="24">
        <v>0.5</v>
      </c>
      <c r="G48" s="24">
        <v>0.1</v>
      </c>
    </row>
    <row r="49" spans="1:7" ht="12.75">
      <c r="A49" s="14" t="s">
        <v>34</v>
      </c>
      <c r="B49" s="24">
        <v>20.1</v>
      </c>
      <c r="C49" s="24">
        <v>28.3</v>
      </c>
      <c r="D49" s="24">
        <v>55.1</v>
      </c>
      <c r="E49" s="24">
        <v>41.8</v>
      </c>
      <c r="F49" s="24">
        <v>39.9</v>
      </c>
      <c r="G49" s="24">
        <v>28.4</v>
      </c>
    </row>
    <row r="50" spans="1:7" ht="12.75">
      <c r="A50" s="17" t="s">
        <v>35</v>
      </c>
      <c r="B50" s="24">
        <v>26.4</v>
      </c>
      <c r="C50" s="24">
        <v>43</v>
      </c>
      <c r="D50" s="24">
        <v>24.6</v>
      </c>
      <c r="E50" s="24">
        <v>45.4</v>
      </c>
      <c r="F50" s="24">
        <v>50.3</v>
      </c>
      <c r="G50" s="24">
        <v>38.2</v>
      </c>
    </row>
    <row r="51" spans="1:7" ht="12.75">
      <c r="A51" s="17"/>
      <c r="B51" s="24"/>
      <c r="C51" s="24"/>
      <c r="D51" s="24"/>
      <c r="E51" s="24"/>
      <c r="F51" s="24"/>
      <c r="G51" s="24"/>
    </row>
    <row r="52" spans="1:7" ht="12.75">
      <c r="A52" s="14" t="s">
        <v>36</v>
      </c>
      <c r="B52" s="24">
        <v>0.6</v>
      </c>
      <c r="C52" s="24">
        <v>0.2</v>
      </c>
      <c r="D52" s="24">
        <v>1.9</v>
      </c>
      <c r="E52" s="24">
        <v>0.9</v>
      </c>
      <c r="F52" s="24">
        <v>0.4</v>
      </c>
      <c r="G52" s="24">
        <v>0.2</v>
      </c>
    </row>
    <row r="53" spans="1:7" ht="12.75">
      <c r="A53" s="14" t="s">
        <v>37</v>
      </c>
      <c r="B53" s="24">
        <v>4.8</v>
      </c>
      <c r="C53" s="24">
        <v>5.9</v>
      </c>
      <c r="D53" s="24">
        <v>19</v>
      </c>
      <c r="E53" s="24">
        <v>9</v>
      </c>
      <c r="F53" s="24">
        <v>6.8</v>
      </c>
      <c r="G53" s="24">
        <v>5.4</v>
      </c>
    </row>
    <row r="54" spans="1:7" ht="12.75">
      <c r="A54" s="17" t="s">
        <v>38</v>
      </c>
      <c r="B54" s="24">
        <v>22.2</v>
      </c>
      <c r="C54" s="24">
        <v>37.3</v>
      </c>
      <c r="D54" s="24">
        <v>7.5</v>
      </c>
      <c r="E54" s="24">
        <v>37.3</v>
      </c>
      <c r="F54" s="24">
        <v>43.9</v>
      </c>
      <c r="G54" s="24">
        <v>33</v>
      </c>
    </row>
    <row r="55" spans="1:7" ht="12.75">
      <c r="A55" s="17"/>
      <c r="B55" s="24"/>
      <c r="C55" s="24"/>
      <c r="D55" s="24"/>
      <c r="E55" s="24"/>
      <c r="F55" s="24"/>
      <c r="G55" s="24"/>
    </row>
    <row r="56" spans="1:7" ht="12.75">
      <c r="A56" s="17" t="s">
        <v>56</v>
      </c>
      <c r="B56" s="24">
        <v>16.2</v>
      </c>
      <c r="C56" s="24">
        <v>22.9</v>
      </c>
      <c r="D56" s="24">
        <v>5.2</v>
      </c>
      <c r="E56" s="24">
        <v>22.7</v>
      </c>
      <c r="F56" s="24">
        <v>25.2</v>
      </c>
      <c r="G56" s="24">
        <v>21.9</v>
      </c>
    </row>
    <row r="57" spans="1:7" ht="12.75">
      <c r="A57" s="17" t="s">
        <v>57</v>
      </c>
      <c r="B57" s="24"/>
      <c r="C57" s="24"/>
      <c r="D57" s="24"/>
      <c r="E57" s="24"/>
      <c r="F57" s="24"/>
      <c r="G57" s="24"/>
    </row>
    <row r="58" spans="1:7" ht="12.75">
      <c r="A58" s="17"/>
      <c r="B58" s="24"/>
      <c r="C58" s="24"/>
      <c r="D58" s="24"/>
      <c r="E58" s="24"/>
      <c r="F58" s="24"/>
      <c r="G58" s="24"/>
    </row>
    <row r="59" spans="1:7" ht="12.75">
      <c r="A59" s="29" t="s">
        <v>55</v>
      </c>
      <c r="B59" s="42" t="s">
        <v>63</v>
      </c>
      <c r="C59" s="8"/>
      <c r="D59" s="8"/>
      <c r="E59" s="40"/>
      <c r="F59" s="40"/>
      <c r="G59" s="4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48.140625" style="0" customWidth="1"/>
  </cols>
  <sheetData>
    <row r="1" ht="12.75">
      <c r="A1" t="s">
        <v>0</v>
      </c>
    </row>
    <row r="2" ht="12.75">
      <c r="A2" t="s">
        <v>1</v>
      </c>
    </row>
    <row r="4" spans="1:7" ht="15">
      <c r="A4" s="1" t="s">
        <v>69</v>
      </c>
      <c r="B4" s="3"/>
      <c r="C4" s="3"/>
      <c r="D4" s="3"/>
      <c r="E4" s="3"/>
      <c r="F4" s="3"/>
      <c r="G4" s="3"/>
    </row>
    <row r="5" spans="1:7" ht="15">
      <c r="A5" s="2"/>
      <c r="B5" s="3"/>
      <c r="C5" s="3"/>
      <c r="D5" s="3"/>
      <c r="E5" s="3"/>
      <c r="F5" s="3"/>
      <c r="G5" s="3"/>
    </row>
    <row r="6" spans="1:7" ht="36">
      <c r="A6" s="4"/>
      <c r="B6" s="10" t="s">
        <v>49</v>
      </c>
      <c r="C6" s="10" t="s">
        <v>50</v>
      </c>
      <c r="D6" s="10" t="s">
        <v>58</v>
      </c>
      <c r="E6" s="10" t="s">
        <v>51</v>
      </c>
      <c r="F6" s="41" t="s">
        <v>61</v>
      </c>
      <c r="G6" s="10" t="s">
        <v>43</v>
      </c>
    </row>
    <row r="8" spans="1:7" ht="12.75">
      <c r="A8" s="43" t="s">
        <v>65</v>
      </c>
      <c r="B8" s="44">
        <v>2208.216553497724</v>
      </c>
      <c r="C8" s="44">
        <v>9514.067429095901</v>
      </c>
      <c r="D8" s="44">
        <v>3682.432013632406</v>
      </c>
      <c r="E8" s="44">
        <v>3893.201779373319</v>
      </c>
      <c r="F8" s="44">
        <v>1588.0547598433286</v>
      </c>
      <c r="G8" s="44">
        <v>1012.186191194424</v>
      </c>
    </row>
    <row r="9" spans="1:7" ht="12.75">
      <c r="A9" s="45"/>
      <c r="B9" s="44"/>
      <c r="C9" s="44"/>
      <c r="D9" s="44"/>
      <c r="E9" s="44"/>
      <c r="F9" s="44"/>
      <c r="G9" s="44"/>
    </row>
    <row r="10" spans="1:7" ht="12.75">
      <c r="A10" s="43" t="s">
        <v>4</v>
      </c>
      <c r="B10" s="44"/>
      <c r="C10" s="44"/>
      <c r="D10" s="44"/>
      <c r="E10" s="44"/>
      <c r="F10" s="44"/>
      <c r="G10" s="44"/>
    </row>
    <row r="11" spans="1:7" ht="12.75">
      <c r="A11" s="46"/>
      <c r="B11" s="44"/>
      <c r="C11" s="44"/>
      <c r="D11" s="44"/>
      <c r="E11" s="44"/>
      <c r="F11" s="44"/>
      <c r="G11" s="44"/>
    </row>
    <row r="12" spans="1:7" ht="12.75">
      <c r="A12" s="45" t="s">
        <v>5</v>
      </c>
      <c r="B12" s="44">
        <v>47.59570515786474</v>
      </c>
      <c r="C12" s="44">
        <v>69.23246780023209</v>
      </c>
      <c r="D12" s="44">
        <v>55.013539284127226</v>
      </c>
      <c r="E12" s="44">
        <v>30.151760443378567</v>
      </c>
      <c r="F12" s="44">
        <v>75.30594195190046</v>
      </c>
      <c r="G12" s="44">
        <v>92.73823623339246</v>
      </c>
    </row>
    <row r="13" spans="1:7" ht="12.75">
      <c r="A13" s="45" t="s">
        <v>6</v>
      </c>
      <c r="B13" s="44">
        <v>37.502271247230674</v>
      </c>
      <c r="C13" s="44">
        <v>60.59319644775992</v>
      </c>
      <c r="D13" s="44">
        <v>46.39012960461238</v>
      </c>
      <c r="E13" s="44">
        <v>26.32375212800597</v>
      </c>
      <c r="F13" s="44">
        <v>65.1259292160065</v>
      </c>
      <c r="G13" s="44">
        <v>82.99907470086805</v>
      </c>
    </row>
    <row r="14" spans="1:7" ht="12.75">
      <c r="A14" s="45" t="s">
        <v>7</v>
      </c>
      <c r="B14" s="44">
        <v>0.2891956797446991</v>
      </c>
      <c r="C14" s="44">
        <v>49.787378726587605</v>
      </c>
      <c r="D14" s="44">
        <v>6.69071513807781</v>
      </c>
      <c r="E14" s="44">
        <v>9.247457500486702</v>
      </c>
      <c r="F14" s="44">
        <v>41.00288843698183</v>
      </c>
      <c r="G14" s="44">
        <v>56.69406001171185</v>
      </c>
    </row>
    <row r="15" spans="1:7" ht="12.75">
      <c r="A15" s="45" t="s">
        <v>8</v>
      </c>
      <c r="B15" s="44">
        <v>0</v>
      </c>
      <c r="C15" s="44">
        <v>0</v>
      </c>
      <c r="D15" s="44">
        <v>178.81400437359707</v>
      </c>
      <c r="E15" s="44">
        <v>0</v>
      </c>
      <c r="F15" s="44">
        <v>44.80343480819933</v>
      </c>
      <c r="G15" s="44">
        <v>2.297634437665278</v>
      </c>
    </row>
    <row r="16" spans="1:7" ht="12.75">
      <c r="A16" s="45" t="s">
        <v>9</v>
      </c>
      <c r="B16" s="44">
        <v>8.028348144675189</v>
      </c>
      <c r="C16" s="44">
        <v>4.778483014144933</v>
      </c>
      <c r="D16" s="44">
        <v>1235.9916468114272</v>
      </c>
      <c r="E16" s="44">
        <v>31.892325088407098</v>
      </c>
      <c r="F16" s="44">
        <v>448.6209746073068</v>
      </c>
      <c r="G16" s="44">
        <v>308.8945628106891</v>
      </c>
    </row>
    <row r="17" spans="1:7" ht="12.75">
      <c r="A17" s="45" t="s">
        <v>10</v>
      </c>
      <c r="B17" s="44">
        <v>0</v>
      </c>
      <c r="C17" s="44">
        <v>0</v>
      </c>
      <c r="D17" s="44">
        <v>0</v>
      </c>
      <c r="E17" s="44">
        <v>47426.430599926556</v>
      </c>
      <c r="F17" s="44">
        <v>3354.7074488574</v>
      </c>
      <c r="G17" s="44">
        <v>1741.951304510429</v>
      </c>
    </row>
    <row r="18" spans="1:7" ht="12.75">
      <c r="A18" s="45" t="s">
        <v>11</v>
      </c>
      <c r="B18" s="47">
        <v>2.8117935941679475</v>
      </c>
      <c r="C18" s="47">
        <v>1.8490381849238389</v>
      </c>
      <c r="D18" s="47">
        <v>2.1468795323188807</v>
      </c>
      <c r="E18" s="47">
        <v>1.4968613270138627</v>
      </c>
      <c r="F18" s="47">
        <v>2.1586703806139274</v>
      </c>
      <c r="G18" s="47">
        <v>2.030273489873185</v>
      </c>
    </row>
    <row r="19" spans="1:7" ht="12.75">
      <c r="A19" s="45" t="s">
        <v>59</v>
      </c>
      <c r="B19" s="47">
        <v>1.3896998767116469</v>
      </c>
      <c r="C19" s="47">
        <v>1.6966171695110752</v>
      </c>
      <c r="D19" s="47">
        <v>1.483596892667551</v>
      </c>
      <c r="E19" s="47">
        <v>1.2643454346056664</v>
      </c>
      <c r="F19" s="47">
        <v>1.8961655414337215</v>
      </c>
      <c r="G19" s="47">
        <v>1.8977182254366407</v>
      </c>
    </row>
    <row r="20" spans="1:7" ht="12.75">
      <c r="A20" s="45"/>
      <c r="B20" s="44"/>
      <c r="C20" s="44"/>
      <c r="D20" s="44"/>
      <c r="E20" s="44"/>
      <c r="F20" s="44"/>
      <c r="G20" s="44"/>
    </row>
    <row r="21" spans="1:7" ht="12.75">
      <c r="A21" s="43" t="s">
        <v>21</v>
      </c>
      <c r="B21" s="44"/>
      <c r="C21" s="44"/>
      <c r="D21" s="44"/>
      <c r="E21" s="44"/>
      <c r="F21" s="44"/>
      <c r="G21" s="44"/>
    </row>
    <row r="22" spans="1:7" ht="12.75">
      <c r="A22" s="46"/>
      <c r="B22" s="44"/>
      <c r="C22" s="44"/>
      <c r="D22" s="44"/>
      <c r="E22" s="44"/>
      <c r="F22" s="44"/>
      <c r="G22" s="44"/>
    </row>
    <row r="23" spans="1:7" ht="12.75">
      <c r="A23" s="45" t="s">
        <v>12</v>
      </c>
      <c r="B23" s="48">
        <v>7.429594568341136</v>
      </c>
      <c r="C23" s="48">
        <v>62.91586224318048</v>
      </c>
      <c r="D23" s="48">
        <v>82.68131206173042</v>
      </c>
      <c r="E23" s="48">
        <v>30.800177649217705</v>
      </c>
      <c r="F23" s="48">
        <v>30.800177649217705</v>
      </c>
      <c r="G23" s="48">
        <v>86.75487730103725</v>
      </c>
    </row>
    <row r="24" spans="1:7" ht="12.75">
      <c r="A24" s="45" t="s">
        <v>13</v>
      </c>
      <c r="B24" s="48">
        <v>11.595301357663</v>
      </c>
      <c r="C24" s="48">
        <v>13.114701027591819</v>
      </c>
      <c r="D24" s="48">
        <v>34.650305229113876</v>
      </c>
      <c r="E24" s="48">
        <v>20.022965092081826</v>
      </c>
      <c r="F24" s="48">
        <v>20.022965092081826</v>
      </c>
      <c r="G24" s="48">
        <v>22.281786064250223</v>
      </c>
    </row>
    <row r="25" spans="1:7" ht="12.75">
      <c r="A25" s="45" t="s">
        <v>14</v>
      </c>
      <c r="B25" s="48">
        <v>170.03867295114196</v>
      </c>
      <c r="C25" s="48">
        <v>247.88641475105072</v>
      </c>
      <c r="D25" s="48">
        <v>378.70332420565643</v>
      </c>
      <c r="E25" s="48">
        <v>145.6574718140413</v>
      </c>
      <c r="F25" s="48">
        <v>145.6574718140413</v>
      </c>
      <c r="G25" s="48">
        <v>346.4292443763338</v>
      </c>
    </row>
    <row r="26" spans="1:7" ht="12.75">
      <c r="A26" s="45" t="s">
        <v>15</v>
      </c>
      <c r="B26" s="48">
        <v>126.02513358306898</v>
      </c>
      <c r="C26" s="48">
        <v>213.47964954725632</v>
      </c>
      <c r="D26" s="48">
        <v>323.5554219807364</v>
      </c>
      <c r="E26" s="48">
        <v>125.331473423719</v>
      </c>
      <c r="F26" s="48">
        <v>125.331473423719</v>
      </c>
      <c r="G26" s="48">
        <v>310.6134343466357</v>
      </c>
    </row>
    <row r="27" spans="1:7" ht="12.75">
      <c r="A27" s="45" t="s">
        <v>16</v>
      </c>
      <c r="B27" s="48">
        <v>54.436894491308045</v>
      </c>
      <c r="C27" s="48">
        <v>98.35882154113409</v>
      </c>
      <c r="D27" s="48">
        <v>183.52987698351689</v>
      </c>
      <c r="E27" s="48">
        <v>74.80562558558563</v>
      </c>
      <c r="F27" s="48">
        <v>74.80562558558563</v>
      </c>
      <c r="G27" s="48">
        <v>138.36206655745642</v>
      </c>
    </row>
    <row r="28" spans="1:7" ht="12.75">
      <c r="A28" s="45" t="s">
        <v>17</v>
      </c>
      <c r="B28" s="48">
        <v>13.369066332571567</v>
      </c>
      <c r="C28" s="48">
        <v>68.76247462792402</v>
      </c>
      <c r="D28" s="48">
        <v>149.47499957172778</v>
      </c>
      <c r="E28" s="48">
        <v>32.35843047287198</v>
      </c>
      <c r="F28" s="48">
        <v>32.35843047287198</v>
      </c>
      <c r="G28" s="48">
        <v>97.45846373079246</v>
      </c>
    </row>
    <row r="29" spans="1:7" ht="12.75">
      <c r="A29" s="45" t="s">
        <v>18</v>
      </c>
      <c r="B29" s="48">
        <v>73.4644757064209</v>
      </c>
      <c r="C29" s="48">
        <v>186.8834315496334</v>
      </c>
      <c r="D29" s="48">
        <v>186.37915658376684</v>
      </c>
      <c r="E29" s="48">
        <v>93.32530090922496</v>
      </c>
      <c r="F29" s="48">
        <v>93.32530090922496</v>
      </c>
      <c r="G29" s="48">
        <v>244.20914732069522</v>
      </c>
    </row>
    <row r="30" spans="1:7" ht="12.75">
      <c r="A30" s="45" t="s">
        <v>19</v>
      </c>
      <c r="B30" s="48">
        <v>151.44685777497335</v>
      </c>
      <c r="C30" s="48">
        <v>161.76402008808617</v>
      </c>
      <c r="D30" s="48">
        <v>378.4009555895522</v>
      </c>
      <c r="E30" s="48">
        <v>129.11889780520548</v>
      </c>
      <c r="F30" s="48">
        <v>235.42016364390722</v>
      </c>
      <c r="G30" s="48">
        <v>243.97058969822928</v>
      </c>
    </row>
    <row r="31" spans="1:7" ht="12.75">
      <c r="A31" s="45"/>
      <c r="B31" s="44"/>
      <c r="C31" s="44"/>
      <c r="D31" s="44"/>
      <c r="E31" s="44"/>
      <c r="F31" s="44"/>
      <c r="G31" s="44"/>
    </row>
    <row r="32" spans="1:7" ht="12.75">
      <c r="A32" s="43" t="s">
        <v>22</v>
      </c>
      <c r="B32" s="44"/>
      <c r="C32" s="44"/>
      <c r="D32" s="44"/>
      <c r="E32" s="44"/>
      <c r="F32" s="44"/>
      <c r="G32" s="44"/>
    </row>
    <row r="33" spans="1:7" ht="12.75">
      <c r="A33" s="46"/>
      <c r="B33" s="44"/>
      <c r="C33" s="44"/>
      <c r="D33" s="44"/>
      <c r="E33" s="44"/>
      <c r="F33" s="44"/>
      <c r="G33" s="44"/>
    </row>
    <row r="34" spans="1:7" ht="12.75">
      <c r="A34" s="45" t="s">
        <v>20</v>
      </c>
      <c r="B34" s="48">
        <v>182.99866639009963</v>
      </c>
      <c r="C34" s="48">
        <v>137.8698144532522</v>
      </c>
      <c r="D34" s="48">
        <v>459.91528751763764</v>
      </c>
      <c r="E34" s="48">
        <v>228.0254710215305</v>
      </c>
      <c r="F34" s="48">
        <v>228.0254710215305</v>
      </c>
      <c r="G34" s="48">
        <v>208.0625230149563</v>
      </c>
    </row>
    <row r="35" spans="1:7" ht="12.75">
      <c r="A35" s="45" t="s">
        <v>23</v>
      </c>
      <c r="B35" s="48">
        <v>0.04059070033727198</v>
      </c>
      <c r="C35" s="48">
        <v>0.026435752003154532</v>
      </c>
      <c r="D35" s="48">
        <v>0.05029349134107282</v>
      </c>
      <c r="E35" s="48">
        <v>0.06742252634705764</v>
      </c>
      <c r="F35" s="48">
        <v>0.06742252634705764</v>
      </c>
      <c r="G35" s="48">
        <v>0.17199879626362263</v>
      </c>
    </row>
    <row r="36" spans="1:7" ht="12.75">
      <c r="A36" s="45" t="s">
        <v>24</v>
      </c>
      <c r="B36" s="48">
        <v>64.00453943092094</v>
      </c>
      <c r="C36" s="48">
        <v>49.74257768286386</v>
      </c>
      <c r="D36" s="48">
        <v>275.0810614408562</v>
      </c>
      <c r="E36" s="48">
        <v>111.2504255894847</v>
      </c>
      <c r="F36" s="48">
        <v>111.2504255894847</v>
      </c>
      <c r="G36" s="48">
        <v>74.42341776638104</v>
      </c>
    </row>
    <row r="37" spans="1:7" ht="12.75">
      <c r="A37" s="45" t="s">
        <v>25</v>
      </c>
      <c r="B37" s="48">
        <v>36.04336595382033</v>
      </c>
      <c r="C37" s="48">
        <v>50.73891962072664</v>
      </c>
      <c r="D37" s="48">
        <v>87.33109039355881</v>
      </c>
      <c r="E37" s="48">
        <v>47.9158539629753</v>
      </c>
      <c r="F37" s="48">
        <v>47.9158539629753</v>
      </c>
      <c r="G37" s="48">
        <v>68.11718382770219</v>
      </c>
    </row>
    <row r="38" spans="1:7" ht="12.75">
      <c r="A38" s="43" t="s">
        <v>26</v>
      </c>
      <c r="B38" s="48">
        <v>82.99135170569562</v>
      </c>
      <c r="C38" s="48">
        <v>37.4147529016649</v>
      </c>
      <c r="D38" s="48">
        <v>97.55342917456358</v>
      </c>
      <c r="E38" s="48">
        <v>68.92661399541758</v>
      </c>
      <c r="F38" s="48">
        <v>68.92661399541758</v>
      </c>
      <c r="G38" s="48">
        <v>65.69392021713671</v>
      </c>
    </row>
    <row r="39" spans="1:7" ht="12.75">
      <c r="A39" s="43"/>
      <c r="B39" s="44"/>
      <c r="C39" s="44"/>
      <c r="D39" s="44"/>
      <c r="E39" s="44"/>
      <c r="F39" s="44"/>
      <c r="G39" s="44"/>
    </row>
    <row r="40" spans="1:7" ht="12.75">
      <c r="A40" s="45" t="s">
        <v>27</v>
      </c>
      <c r="B40" s="48">
        <v>0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</row>
    <row r="41" spans="1:7" ht="12.75">
      <c r="A41" s="45" t="s">
        <v>28</v>
      </c>
      <c r="B41" s="48">
        <v>14.94141658445326</v>
      </c>
      <c r="C41" s="48">
        <v>27.585423572007517</v>
      </c>
      <c r="D41" s="48">
        <v>19.26955346944069</v>
      </c>
      <c r="E41" s="48">
        <v>9.782441870977573</v>
      </c>
      <c r="F41" s="48">
        <v>9.782441870977573</v>
      </c>
      <c r="G41" s="48">
        <v>35.94283496111108</v>
      </c>
    </row>
    <row r="42" spans="1:7" ht="12.75">
      <c r="A42" s="49" t="s">
        <v>47</v>
      </c>
      <c r="B42" s="48">
        <v>6.871011926796334</v>
      </c>
      <c r="C42" s="48">
        <v>8.626961791857559</v>
      </c>
      <c r="D42" s="48">
        <v>7.779004769535853</v>
      </c>
      <c r="E42" s="48">
        <v>4.605869735103932</v>
      </c>
      <c r="F42" s="48">
        <v>4.605869735103932</v>
      </c>
      <c r="G42" s="48">
        <v>12.098506531933078</v>
      </c>
    </row>
    <row r="43" spans="1:7" ht="12.75">
      <c r="A43" s="45" t="s">
        <v>30</v>
      </c>
      <c r="B43" s="48">
        <v>5.141416662931536</v>
      </c>
      <c r="C43" s="48">
        <v>1.5440634856363666</v>
      </c>
      <c r="D43" s="48">
        <v>2.335798554957779</v>
      </c>
      <c r="E43" s="48">
        <v>1.2334828041274588</v>
      </c>
      <c r="F43" s="48">
        <v>1.2334828041274588</v>
      </c>
      <c r="G43" s="48">
        <v>2.087225685827018</v>
      </c>
    </row>
    <row r="44" spans="1:7" ht="12.75">
      <c r="A44" s="45" t="s">
        <v>31</v>
      </c>
      <c r="B44" s="48">
        <v>36.662448560650006</v>
      </c>
      <c r="C44" s="48">
        <v>2.8893297176463593</v>
      </c>
      <c r="D44" s="48">
        <v>17.813735832318734</v>
      </c>
      <c r="E44" s="48">
        <v>5.39900313630797</v>
      </c>
      <c r="F44" s="48">
        <v>5.39900313630797</v>
      </c>
      <c r="G44" s="48">
        <v>2.5793333297768752</v>
      </c>
    </row>
    <row r="45" spans="1:7" ht="12.75">
      <c r="A45" s="43" t="s">
        <v>32</v>
      </c>
      <c r="B45" s="48">
        <v>49.257891139771026</v>
      </c>
      <c r="C45" s="48">
        <v>51.93982147853217</v>
      </c>
      <c r="D45" s="48">
        <v>88.89444348719188</v>
      </c>
      <c r="E45" s="48">
        <v>67.47070019085578</v>
      </c>
      <c r="F45" s="48">
        <v>67.47070019085578</v>
      </c>
      <c r="G45" s="48">
        <v>84.87168963071082</v>
      </c>
    </row>
    <row r="46" spans="1:7" ht="12.75">
      <c r="A46" s="43"/>
      <c r="B46" s="48"/>
      <c r="C46" s="48"/>
      <c r="D46" s="48"/>
      <c r="E46" s="48"/>
      <c r="F46" s="48"/>
      <c r="G46" s="48"/>
    </row>
    <row r="47" spans="1:7" ht="12.75">
      <c r="A47" s="45" t="s">
        <v>33</v>
      </c>
      <c r="B47" s="48">
        <v>1.5826622449500172</v>
      </c>
      <c r="C47" s="48">
        <v>0.19524479530196623</v>
      </c>
      <c r="D47" s="48">
        <v>0.2773375340747086</v>
      </c>
      <c r="E47" s="48">
        <v>0.09591070481517255</v>
      </c>
      <c r="F47" s="48">
        <v>0.09591070481517255</v>
      </c>
      <c r="G47" s="48">
        <v>0.1312323476183896</v>
      </c>
    </row>
    <row r="48" spans="1:7" ht="12.75">
      <c r="A48" s="45" t="s">
        <v>34</v>
      </c>
      <c r="B48" s="48">
        <v>16.7</v>
      </c>
      <c r="C48" s="48">
        <v>18.4</v>
      </c>
      <c r="D48" s="48">
        <v>30.6</v>
      </c>
      <c r="E48" s="48">
        <v>39.5</v>
      </c>
      <c r="F48" s="48">
        <v>39.5</v>
      </c>
      <c r="G48" s="48">
        <v>34</v>
      </c>
    </row>
    <row r="49" spans="1:7" ht="12.75">
      <c r="A49" s="43" t="s">
        <v>35</v>
      </c>
      <c r="B49" s="48">
        <v>23.279156352809554</v>
      </c>
      <c r="C49" s="48">
        <v>24.670545628042788</v>
      </c>
      <c r="D49" s="48">
        <v>44.954131959027976</v>
      </c>
      <c r="E49" s="48">
        <v>44.451918337218906</v>
      </c>
      <c r="F49" s="48">
        <v>44.451918337218906</v>
      </c>
      <c r="G49" s="48">
        <v>42.638684940590935</v>
      </c>
    </row>
    <row r="50" spans="1:7" ht="12.75">
      <c r="A50" s="43"/>
      <c r="B50" s="48"/>
      <c r="C50" s="48"/>
      <c r="D50" s="48"/>
      <c r="E50" s="48"/>
      <c r="F50" s="48"/>
      <c r="G50" s="48"/>
    </row>
    <row r="51" spans="1:7" ht="12.75">
      <c r="A51" s="45" t="s">
        <v>36</v>
      </c>
      <c r="B51" s="48">
        <v>0.20376928023334895</v>
      </c>
      <c r="C51" s="48">
        <v>0.22059844433250728</v>
      </c>
      <c r="D51" s="48">
        <v>0.5130442123220941</v>
      </c>
      <c r="E51" s="48">
        <v>0.18009884868400658</v>
      </c>
      <c r="F51" s="48">
        <v>0.18009884868400658</v>
      </c>
      <c r="G51" s="48">
        <v>0.795194482721046</v>
      </c>
    </row>
    <row r="52" spans="1:7" ht="12.75">
      <c r="A52" s="45" t="s">
        <v>37</v>
      </c>
      <c r="B52" s="48">
        <v>6.821021430734618</v>
      </c>
      <c r="C52" s="48">
        <v>6.4653982665794265</v>
      </c>
      <c r="D52" s="48">
        <v>14.845465886886682</v>
      </c>
      <c r="E52" s="48">
        <v>5.138140654567614</v>
      </c>
      <c r="F52" s="48">
        <v>5.138140654567614</v>
      </c>
      <c r="G52" s="48">
        <v>9.453131057758798</v>
      </c>
    </row>
    <row r="53" spans="1:7" ht="12.75">
      <c r="A53" s="45" t="s">
        <v>38</v>
      </c>
      <c r="B53" s="48">
        <v>16.661904202308296</v>
      </c>
      <c r="C53" s="48">
        <v>18.425745805795877</v>
      </c>
      <c r="D53" s="48">
        <v>30.621710284463383</v>
      </c>
      <c r="E53" s="48">
        <v>39.49387653133529</v>
      </c>
      <c r="F53" s="48">
        <v>39.49387653133529</v>
      </c>
      <c r="G53" s="48">
        <v>33.9807483655532</v>
      </c>
    </row>
    <row r="54" spans="1:7" ht="12.75">
      <c r="A54" s="43" t="s">
        <v>56</v>
      </c>
      <c r="B54" s="48">
        <v>11.989570180961833</v>
      </c>
      <c r="C54" s="48">
        <v>10.860284887430286</v>
      </c>
      <c r="D54" s="48">
        <v>20.64018227310024</v>
      </c>
      <c r="E54" s="48">
        <v>31.236618925786637</v>
      </c>
      <c r="F54" s="48">
        <v>20.828285119807276</v>
      </c>
      <c r="G54" s="48">
        <v>17.90610845703116</v>
      </c>
    </row>
    <row r="55" spans="1:7" ht="12.75">
      <c r="A55" s="43" t="s">
        <v>57</v>
      </c>
      <c r="B55" s="48"/>
      <c r="C55" s="48"/>
      <c r="D55" s="48"/>
      <c r="E55" s="48"/>
      <c r="F55" s="48"/>
      <c r="G55" s="48"/>
    </row>
    <row r="56" spans="1:7" ht="12.75">
      <c r="A56" s="43"/>
      <c r="B56" s="48"/>
      <c r="C56" s="48"/>
      <c r="D56" s="48"/>
      <c r="E56" s="48"/>
      <c r="F56" s="48"/>
      <c r="G56" s="48"/>
    </row>
    <row r="57" spans="1:7" ht="12.75">
      <c r="A57" s="50" t="s">
        <v>64</v>
      </c>
      <c r="B57" s="48">
        <v>4.46189335332929</v>
      </c>
      <c r="C57" s="48">
        <v>8.08290425270536</v>
      </c>
      <c r="D57" s="48">
        <v>12.798287236307301</v>
      </c>
      <c r="E57" s="48">
        <v>29.4046575123359</v>
      </c>
      <c r="F57" s="48">
        <v>14.5796391361607</v>
      </c>
      <c r="G57" s="48">
        <v>14.5305960025652</v>
      </c>
    </row>
    <row r="58" spans="1:7" ht="12.75">
      <c r="A58" s="51" t="s">
        <v>57</v>
      </c>
      <c r="B58" s="8"/>
      <c r="C58" s="8"/>
      <c r="D58" s="8"/>
      <c r="E58" s="8"/>
      <c r="F58" s="8"/>
      <c r="G5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F33" sqref="F33"/>
    </sheetView>
  </sheetViews>
  <sheetFormatPr defaultColWidth="11.421875" defaultRowHeight="12.75"/>
  <cols>
    <col min="1" max="1" width="39.57421875" style="0" customWidth="1"/>
  </cols>
  <sheetData>
    <row r="1" ht="12.75">
      <c r="A1" t="s">
        <v>0</v>
      </c>
    </row>
    <row r="2" ht="12.75">
      <c r="A2" t="s">
        <v>1</v>
      </c>
    </row>
    <row r="5" ht="12.75">
      <c r="A5" s="6" t="s">
        <v>124</v>
      </c>
    </row>
    <row r="6" spans="1:7" ht="12.75">
      <c r="A6" s="42" t="s">
        <v>123</v>
      </c>
      <c r="B6" s="7"/>
      <c r="C6" s="7"/>
      <c r="D6" s="7"/>
      <c r="E6" s="8"/>
      <c r="F6" s="8"/>
      <c r="G6" s="8"/>
    </row>
    <row r="7" spans="1:7" ht="24">
      <c r="A7" s="9"/>
      <c r="B7" s="10" t="s">
        <v>49</v>
      </c>
      <c r="C7" s="10" t="s">
        <v>50</v>
      </c>
      <c r="D7" s="10" t="s">
        <v>2</v>
      </c>
      <c r="E7" s="10" t="s">
        <v>117</v>
      </c>
      <c r="F7" s="10" t="s">
        <v>53</v>
      </c>
      <c r="G7" s="10" t="s">
        <v>52</v>
      </c>
    </row>
    <row r="8" spans="1:7" ht="12.75">
      <c r="A8" s="9"/>
      <c r="B8" s="10"/>
      <c r="C8" s="10"/>
      <c r="D8" s="10"/>
      <c r="E8" s="10"/>
      <c r="F8" s="10"/>
      <c r="G8" s="11"/>
    </row>
    <row r="9" spans="1:7" ht="12.75">
      <c r="A9" s="9"/>
      <c r="B9" s="12"/>
      <c r="C9" s="12"/>
      <c r="D9" s="12"/>
      <c r="E9" s="12"/>
      <c r="F9" s="12"/>
      <c r="G9" s="13"/>
    </row>
    <row r="10" spans="1:7" ht="12.75">
      <c r="A10" s="14" t="s">
        <v>3</v>
      </c>
      <c r="B10" s="15">
        <v>2312</v>
      </c>
      <c r="C10" s="15">
        <v>24168</v>
      </c>
      <c r="D10" s="15">
        <v>5861</v>
      </c>
      <c r="E10" s="15">
        <v>4035</v>
      </c>
      <c r="F10" s="15">
        <v>2613</v>
      </c>
      <c r="G10" s="16">
        <v>45835</v>
      </c>
    </row>
    <row r="11" spans="1:7" ht="12.75">
      <c r="A11" s="17" t="s">
        <v>4</v>
      </c>
      <c r="B11" s="9"/>
      <c r="C11" s="9"/>
      <c r="D11" s="9"/>
      <c r="E11" s="9"/>
      <c r="F11" s="9"/>
      <c r="G11" s="9"/>
    </row>
    <row r="12" spans="1:7" ht="12.75">
      <c r="A12" s="14" t="s">
        <v>5</v>
      </c>
      <c r="B12" s="15">
        <v>20.7</v>
      </c>
      <c r="C12" s="15">
        <v>33</v>
      </c>
      <c r="D12" s="15">
        <v>21.2</v>
      </c>
      <c r="E12" s="15">
        <v>36.8</v>
      </c>
      <c r="F12" s="15">
        <v>32.8</v>
      </c>
      <c r="G12" s="16">
        <v>31.4</v>
      </c>
    </row>
    <row r="13" spans="1:7" ht="12.75">
      <c r="A13" s="14" t="s">
        <v>6</v>
      </c>
      <c r="B13" s="15">
        <v>14.9</v>
      </c>
      <c r="C13" s="15">
        <v>20.9</v>
      </c>
      <c r="D13" s="15">
        <v>11.9</v>
      </c>
      <c r="E13" s="15">
        <v>23.6</v>
      </c>
      <c r="F13" s="15">
        <v>21.9</v>
      </c>
      <c r="G13" s="16">
        <v>19.9</v>
      </c>
    </row>
    <row r="14" spans="1:7" ht="12.75">
      <c r="A14" s="14" t="s">
        <v>7</v>
      </c>
      <c r="B14" s="161">
        <v>0.2</v>
      </c>
      <c r="C14" s="20">
        <v>28.4</v>
      </c>
      <c r="D14" s="19">
        <v>1.6</v>
      </c>
      <c r="E14" s="20">
        <v>21.8</v>
      </c>
      <c r="F14" s="20">
        <v>13.1</v>
      </c>
      <c r="G14" s="20">
        <v>19.3</v>
      </c>
    </row>
    <row r="15" spans="1:7" ht="12.75">
      <c r="A15" s="14" t="s">
        <v>8</v>
      </c>
      <c r="B15" s="161">
        <v>1</v>
      </c>
      <c r="C15" s="19">
        <v>0.2</v>
      </c>
      <c r="D15" s="20">
        <v>77</v>
      </c>
      <c r="E15" s="20">
        <v>45.3</v>
      </c>
      <c r="F15" s="19">
        <v>0.5</v>
      </c>
      <c r="G15" s="20">
        <v>16.5</v>
      </c>
    </row>
    <row r="16" spans="1:7" ht="12.75">
      <c r="A16" s="14" t="s">
        <v>9</v>
      </c>
      <c r="B16" s="20">
        <v>0</v>
      </c>
      <c r="C16" s="20">
        <v>1.5</v>
      </c>
      <c r="D16" s="20">
        <v>466.2</v>
      </c>
      <c r="E16" s="20">
        <v>296.5</v>
      </c>
      <c r="F16" s="20">
        <v>4.5</v>
      </c>
      <c r="G16" s="20">
        <v>97.1</v>
      </c>
    </row>
    <row r="17" spans="1:7" ht="12.75">
      <c r="A17" s="14" t="s">
        <v>11</v>
      </c>
      <c r="B17" s="22">
        <v>2.1</v>
      </c>
      <c r="C17" s="22">
        <v>1.4</v>
      </c>
      <c r="D17" s="22">
        <v>1.6</v>
      </c>
      <c r="E17" s="22">
        <v>1.8</v>
      </c>
      <c r="F17" s="22">
        <v>1.5</v>
      </c>
      <c r="G17" s="23">
        <v>1.5</v>
      </c>
    </row>
    <row r="18" spans="1:7" ht="12.75">
      <c r="A18" s="17" t="s">
        <v>119</v>
      </c>
      <c r="B18" s="9"/>
      <c r="C18" s="9"/>
      <c r="D18" s="9"/>
      <c r="E18" s="9"/>
      <c r="F18" s="9"/>
      <c r="G18" s="9"/>
    </row>
    <row r="19" spans="1:7" ht="12.75">
      <c r="A19" s="14" t="s">
        <v>12</v>
      </c>
      <c r="B19" s="24">
        <v>94.3</v>
      </c>
      <c r="C19" s="24">
        <v>245.1</v>
      </c>
      <c r="D19" s="24">
        <v>193.6</v>
      </c>
      <c r="E19" s="24">
        <v>252.2</v>
      </c>
      <c r="F19" s="24">
        <v>181.5</v>
      </c>
      <c r="G19" s="25">
        <v>225.8</v>
      </c>
    </row>
    <row r="20" spans="1:7" ht="12.75">
      <c r="A20" s="14" t="s">
        <v>121</v>
      </c>
      <c r="B20" s="24">
        <v>24.6</v>
      </c>
      <c r="C20" s="24">
        <v>73.8</v>
      </c>
      <c r="D20" s="24">
        <v>104.6</v>
      </c>
      <c r="E20" s="24">
        <v>145.8</v>
      </c>
      <c r="F20" s="24">
        <v>40.4</v>
      </c>
      <c r="G20" s="25">
        <v>80.8</v>
      </c>
    </row>
    <row r="21" spans="1:7" ht="12.75">
      <c r="A21" s="14" t="s">
        <v>14</v>
      </c>
      <c r="B21" s="24">
        <v>876.4</v>
      </c>
      <c r="C21" s="24">
        <v>699.1</v>
      </c>
      <c r="D21" s="24">
        <v>1322.8</v>
      </c>
      <c r="E21" s="24">
        <v>1341.3</v>
      </c>
      <c r="F21" s="24">
        <v>578.8</v>
      </c>
      <c r="G21" s="25">
        <v>867.4</v>
      </c>
    </row>
    <row r="22" spans="1:7" ht="12.75">
      <c r="A22" s="14" t="s">
        <v>15</v>
      </c>
      <c r="B22" s="24">
        <v>600.1</v>
      </c>
      <c r="C22" s="24">
        <v>450.6</v>
      </c>
      <c r="D22" s="24">
        <v>1123.6</v>
      </c>
      <c r="E22" s="24">
        <v>1095</v>
      </c>
      <c r="F22" s="24">
        <v>332.7</v>
      </c>
      <c r="G22" s="25">
        <v>626.1</v>
      </c>
    </row>
    <row r="23" spans="1:7" ht="12.75">
      <c r="A23" s="14" t="s">
        <v>16</v>
      </c>
      <c r="B23" s="24">
        <v>237.5</v>
      </c>
      <c r="C23" s="24">
        <v>317.4</v>
      </c>
      <c r="D23" s="24">
        <v>543.5</v>
      </c>
      <c r="E23" s="24">
        <v>569.1</v>
      </c>
      <c r="F23" s="24">
        <v>251.4</v>
      </c>
      <c r="G23" s="25">
        <v>376.2</v>
      </c>
    </row>
    <row r="24" spans="1:7" ht="12.75">
      <c r="A24" s="14" t="s">
        <v>17</v>
      </c>
      <c r="B24" s="24">
        <v>105.6</v>
      </c>
      <c r="C24" s="24">
        <v>232.7</v>
      </c>
      <c r="D24" s="24">
        <v>382.4</v>
      </c>
      <c r="E24" s="24">
        <v>450.4</v>
      </c>
      <c r="F24" s="24">
        <v>180.1</v>
      </c>
      <c r="G24" s="25">
        <v>274.8</v>
      </c>
    </row>
    <row r="25" spans="1:7" ht="12.75">
      <c r="A25" s="14" t="s">
        <v>18</v>
      </c>
      <c r="B25" s="24">
        <v>409.8</v>
      </c>
      <c r="C25" s="24">
        <v>707.9</v>
      </c>
      <c r="D25" s="24">
        <v>752.2</v>
      </c>
      <c r="E25" s="24">
        <v>970.6</v>
      </c>
      <c r="F25" s="24">
        <v>574.2</v>
      </c>
      <c r="G25" s="25">
        <v>711.1</v>
      </c>
    </row>
    <row r="26" spans="1:7" ht="12.75">
      <c r="A26" s="14" t="s">
        <v>19</v>
      </c>
      <c r="B26" s="24">
        <v>710.2</v>
      </c>
      <c r="C26" s="24">
        <v>311.6</v>
      </c>
      <c r="D26" s="24">
        <v>1121.5</v>
      </c>
      <c r="E26" s="24">
        <v>946.5</v>
      </c>
      <c r="F26" s="24">
        <v>259.4</v>
      </c>
      <c r="G26" s="25">
        <v>536.9</v>
      </c>
    </row>
    <row r="27" spans="1:7" ht="12.75">
      <c r="A27" s="17" t="s">
        <v>120</v>
      </c>
      <c r="B27" s="26"/>
      <c r="C27" s="26"/>
      <c r="D27" s="26"/>
      <c r="E27" s="26"/>
      <c r="F27" s="26"/>
      <c r="G27" s="26"/>
    </row>
    <row r="28" spans="1:7" ht="12.75">
      <c r="A28" s="14" t="s">
        <v>20</v>
      </c>
      <c r="B28" s="24">
        <v>547.1</v>
      </c>
      <c r="C28" s="24">
        <v>468.2</v>
      </c>
      <c r="D28" s="24">
        <v>1741.1</v>
      </c>
      <c r="E28" s="24">
        <v>1294.4</v>
      </c>
      <c r="F28" s="24">
        <v>407.7</v>
      </c>
      <c r="G28" s="25">
        <v>744.6</v>
      </c>
    </row>
    <row r="29" spans="1:7" ht="12.75">
      <c r="A29" s="14" t="s">
        <v>23</v>
      </c>
      <c r="B29" s="161">
        <v>0.1</v>
      </c>
      <c r="C29" s="161">
        <v>0</v>
      </c>
      <c r="D29" s="161">
        <v>0.6</v>
      </c>
      <c r="E29" s="161">
        <v>0</v>
      </c>
      <c r="F29" s="161">
        <v>0.1</v>
      </c>
      <c r="G29" s="161">
        <v>0.2</v>
      </c>
    </row>
    <row r="30" spans="1:7" ht="12.75">
      <c r="A30" s="14" t="s">
        <v>24</v>
      </c>
      <c r="B30" s="24">
        <v>162.7</v>
      </c>
      <c r="C30" s="24">
        <v>130</v>
      </c>
      <c r="D30" s="24">
        <v>963.6</v>
      </c>
      <c r="E30" s="24">
        <v>578.8</v>
      </c>
      <c r="F30" s="24">
        <v>124.4</v>
      </c>
      <c r="G30" s="25">
        <v>301.3</v>
      </c>
    </row>
    <row r="31" spans="1:7" ht="12.75">
      <c r="A31" s="14" t="s">
        <v>29</v>
      </c>
      <c r="B31" s="24">
        <v>19.1</v>
      </c>
      <c r="C31" s="24">
        <v>16.5</v>
      </c>
      <c r="D31" s="24">
        <v>13.9</v>
      </c>
      <c r="E31" s="24">
        <v>21.5</v>
      </c>
      <c r="F31" s="24">
        <v>18.8</v>
      </c>
      <c r="G31" s="25">
        <v>17.3</v>
      </c>
    </row>
    <row r="32" spans="1:7" ht="12.75">
      <c r="A32" s="14" t="s">
        <v>25</v>
      </c>
      <c r="B32" s="24">
        <v>86.6</v>
      </c>
      <c r="C32" s="24">
        <v>114.8</v>
      </c>
      <c r="D32" s="24">
        <v>227.8</v>
      </c>
      <c r="E32" s="24">
        <v>268</v>
      </c>
      <c r="F32" s="24">
        <v>96.5</v>
      </c>
      <c r="G32" s="25">
        <v>145.7</v>
      </c>
    </row>
    <row r="33" spans="1:7" ht="12.75">
      <c r="A33" s="92" t="s">
        <v>122</v>
      </c>
      <c r="B33" s="27">
        <v>298</v>
      </c>
      <c r="C33" s="27">
        <v>223.5</v>
      </c>
      <c r="D33" s="27">
        <v>548.3</v>
      </c>
      <c r="E33" s="27">
        <v>447.7</v>
      </c>
      <c r="F33" s="27">
        <v>186.8</v>
      </c>
      <c r="G33" s="28">
        <v>297.7</v>
      </c>
    </row>
    <row r="34" spans="1:7" ht="12.75">
      <c r="A34" s="14" t="s">
        <v>27</v>
      </c>
      <c r="B34" s="24">
        <v>0.2</v>
      </c>
      <c r="C34" s="161">
        <v>0</v>
      </c>
      <c r="D34" s="161">
        <v>0</v>
      </c>
      <c r="E34" s="161">
        <v>0</v>
      </c>
      <c r="F34" s="161">
        <v>0</v>
      </c>
      <c r="G34" s="161">
        <v>0</v>
      </c>
    </row>
    <row r="35" spans="1:7" ht="12.75">
      <c r="A35" s="14" t="s">
        <v>28</v>
      </c>
      <c r="B35" s="24">
        <v>8.6</v>
      </c>
      <c r="C35" s="24">
        <v>14</v>
      </c>
      <c r="D35" s="24">
        <v>11.2</v>
      </c>
      <c r="E35" s="24">
        <v>13.6</v>
      </c>
      <c r="F35" s="24">
        <v>19.4</v>
      </c>
      <c r="G35" s="25">
        <v>14.8</v>
      </c>
    </row>
    <row r="36" spans="2:7" ht="12.75">
      <c r="B36" s="24"/>
      <c r="C36" s="24"/>
      <c r="D36" s="24"/>
      <c r="E36" s="24"/>
      <c r="F36" s="24"/>
      <c r="G36" s="25"/>
    </row>
    <row r="37" spans="1:7" ht="12.75">
      <c r="A37" s="14" t="s">
        <v>30</v>
      </c>
      <c r="B37" s="24">
        <v>5.4</v>
      </c>
      <c r="C37" s="24">
        <v>13</v>
      </c>
      <c r="D37" s="24">
        <v>9.5</v>
      </c>
      <c r="E37" s="24">
        <v>14.7</v>
      </c>
      <c r="F37" s="24">
        <v>9.4</v>
      </c>
      <c r="G37" s="25">
        <v>11.6</v>
      </c>
    </row>
    <row r="38" spans="1:7" ht="12.75">
      <c r="A38" s="14" t="s">
        <v>31</v>
      </c>
      <c r="B38" s="24">
        <v>50.1</v>
      </c>
      <c r="C38" s="24">
        <v>0.4</v>
      </c>
      <c r="D38" s="24">
        <v>22.1</v>
      </c>
      <c r="E38" s="24">
        <v>9.6</v>
      </c>
      <c r="F38" s="24">
        <v>2.8</v>
      </c>
      <c r="G38" s="25">
        <v>10.1</v>
      </c>
    </row>
    <row r="39" spans="1:7" ht="12.75">
      <c r="A39" s="17" t="s">
        <v>32</v>
      </c>
      <c r="B39" s="27">
        <v>232.2</v>
      </c>
      <c r="C39" s="27">
        <v>207.6</v>
      </c>
      <c r="D39" s="27">
        <v>513.8</v>
      </c>
      <c r="E39" s="27">
        <v>415.6</v>
      </c>
      <c r="F39" s="27">
        <v>175.3</v>
      </c>
      <c r="G39" s="28">
        <v>273.5</v>
      </c>
    </row>
    <row r="40" spans="1:7" ht="12.75">
      <c r="A40" s="14" t="s">
        <v>33</v>
      </c>
      <c r="B40" s="24">
        <v>2.6</v>
      </c>
      <c r="C40" s="24">
        <v>1.4</v>
      </c>
      <c r="D40" s="24">
        <v>4.7</v>
      </c>
      <c r="E40" s="24">
        <v>3.2</v>
      </c>
      <c r="F40" s="24">
        <v>3.4</v>
      </c>
      <c r="G40" s="25">
        <v>2.3</v>
      </c>
    </row>
    <row r="41" spans="1:7" ht="12.75">
      <c r="A41" s="14" t="s">
        <v>34</v>
      </c>
      <c r="B41" s="24">
        <v>98.2</v>
      </c>
      <c r="C41" s="24">
        <v>53</v>
      </c>
      <c r="D41" s="24">
        <v>139.4</v>
      </c>
      <c r="E41" s="24">
        <v>133.6</v>
      </c>
      <c r="F41" s="24">
        <v>48.4</v>
      </c>
      <c r="G41" s="24">
        <v>77.3</v>
      </c>
    </row>
    <row r="42" spans="1:7" ht="12.75">
      <c r="A42" s="17" t="s">
        <v>35</v>
      </c>
      <c r="B42" s="27">
        <v>136.7</v>
      </c>
      <c r="C42" s="27">
        <v>156</v>
      </c>
      <c r="D42" s="27">
        <v>379.2</v>
      </c>
      <c r="E42" s="27">
        <v>285.2</v>
      </c>
      <c r="F42" s="27">
        <v>130.3</v>
      </c>
      <c r="G42" s="28">
        <v>198.5</v>
      </c>
    </row>
    <row r="43" spans="1:7" ht="12.75">
      <c r="A43" s="14" t="s">
        <v>36</v>
      </c>
      <c r="B43" s="24">
        <v>1</v>
      </c>
      <c r="C43" s="24">
        <v>0.5</v>
      </c>
      <c r="D43" s="24">
        <v>1.3</v>
      </c>
      <c r="E43" s="24">
        <v>0.8</v>
      </c>
      <c r="F43" s="24">
        <v>0.4</v>
      </c>
      <c r="G43" s="25">
        <v>0.7</v>
      </c>
    </row>
    <row r="44" spans="1:7" ht="12.75">
      <c r="A44" s="14" t="s">
        <v>37</v>
      </c>
      <c r="B44" s="24">
        <v>48.7</v>
      </c>
      <c r="C44" s="24">
        <v>21.1</v>
      </c>
      <c r="D44" s="24">
        <v>87.7</v>
      </c>
      <c r="E44" s="24">
        <v>73.1</v>
      </c>
      <c r="F44" s="24">
        <v>18.3</v>
      </c>
      <c r="G44" s="25">
        <v>39</v>
      </c>
    </row>
    <row r="45" spans="1:7" ht="12.75">
      <c r="A45" s="17" t="s">
        <v>38</v>
      </c>
      <c r="B45" s="27">
        <v>89</v>
      </c>
      <c r="C45" s="27">
        <v>135.5</v>
      </c>
      <c r="D45" s="27">
        <v>292.8</v>
      </c>
      <c r="E45" s="27">
        <v>212.8</v>
      </c>
      <c r="F45" s="27">
        <v>112.5</v>
      </c>
      <c r="G45" s="28">
        <v>160.3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48.140625" style="0" customWidth="1"/>
  </cols>
  <sheetData>
    <row r="1" ht="12.75">
      <c r="A1" t="s">
        <v>0</v>
      </c>
    </row>
    <row r="2" ht="12.75">
      <c r="A2" t="s">
        <v>1</v>
      </c>
    </row>
    <row r="4" spans="1:7" ht="15">
      <c r="A4" s="1" t="s">
        <v>76</v>
      </c>
      <c r="B4" s="3"/>
      <c r="C4" s="3"/>
      <c r="D4" s="3"/>
      <c r="E4" s="3"/>
      <c r="F4" s="3"/>
      <c r="G4" s="3"/>
    </row>
    <row r="5" spans="1:7" ht="15">
      <c r="A5" s="2"/>
      <c r="B5" s="3"/>
      <c r="C5" s="3"/>
      <c r="D5" s="3"/>
      <c r="E5" s="3"/>
      <c r="F5" s="3"/>
      <c r="G5" s="3"/>
    </row>
    <row r="6" spans="1:7" ht="36">
      <c r="A6" s="4"/>
      <c r="B6" s="10" t="s">
        <v>49</v>
      </c>
      <c r="C6" s="10" t="s">
        <v>50</v>
      </c>
      <c r="D6" s="10" t="s">
        <v>58</v>
      </c>
      <c r="E6" s="10" t="s">
        <v>51</v>
      </c>
      <c r="F6" s="41" t="s">
        <v>61</v>
      </c>
      <c r="G6" s="10" t="s">
        <v>43</v>
      </c>
    </row>
    <row r="8" spans="1:7" ht="12.75">
      <c r="A8" s="45" t="s">
        <v>3</v>
      </c>
      <c r="B8" s="52">
        <v>1339.87999346544</v>
      </c>
      <c r="C8" s="53">
        <v>9444.300901258945</v>
      </c>
      <c r="D8" s="53">
        <v>3612.8763991083624</v>
      </c>
      <c r="E8" s="53">
        <v>3562.3458113051393</v>
      </c>
      <c r="F8" s="53">
        <v>1541.7663363435456</v>
      </c>
      <c r="G8" s="53">
        <v>1127.9708134106982</v>
      </c>
    </row>
    <row r="9" spans="1:7" ht="12.75">
      <c r="A9" s="45"/>
      <c r="B9" s="44"/>
      <c r="C9" s="44"/>
      <c r="D9" s="44"/>
      <c r="E9" s="44"/>
      <c r="F9" s="44"/>
      <c r="G9" s="44"/>
    </row>
    <row r="10" spans="1:7" ht="12.75">
      <c r="A10" s="43" t="s">
        <v>4</v>
      </c>
      <c r="B10" s="44"/>
      <c r="C10" s="44"/>
      <c r="D10" s="44"/>
      <c r="E10" s="44"/>
      <c r="F10" s="44"/>
      <c r="G10" s="44"/>
    </row>
    <row r="11" spans="1:7" ht="12.75">
      <c r="A11" s="54"/>
      <c r="B11" s="44"/>
      <c r="C11" s="44"/>
      <c r="D11" s="44"/>
      <c r="E11" s="44"/>
      <c r="F11" s="44"/>
      <c r="G11" s="44"/>
    </row>
    <row r="12" spans="1:7" ht="12.75">
      <c r="A12" s="14" t="s">
        <v>5</v>
      </c>
      <c r="B12" s="55">
        <v>39.42428871450648</v>
      </c>
      <c r="C12" s="56">
        <v>74.30129927912103</v>
      </c>
      <c r="D12" s="56">
        <v>55.91099666091512</v>
      </c>
      <c r="E12" s="56">
        <v>33.94187484579348</v>
      </c>
      <c r="F12" s="56">
        <v>70.76085306637414</v>
      </c>
      <c r="G12" s="56">
        <v>94.02245298382606</v>
      </c>
    </row>
    <row r="13" spans="1:7" ht="12.75">
      <c r="A13" s="14" t="s">
        <v>6</v>
      </c>
      <c r="B13" s="55">
        <v>33.67998496607179</v>
      </c>
      <c r="C13" s="56">
        <v>65.23148273045439</v>
      </c>
      <c r="D13" s="56">
        <v>47.347796610833974</v>
      </c>
      <c r="E13" s="56">
        <v>29.86417035067208</v>
      </c>
      <c r="F13" s="56">
        <v>61.32555240315344</v>
      </c>
      <c r="G13" s="56">
        <v>84.74139335998399</v>
      </c>
    </row>
    <row r="14" spans="1:7" ht="12.75">
      <c r="A14" s="14" t="s">
        <v>7</v>
      </c>
      <c r="B14" s="57">
        <v>0.041345264280691595</v>
      </c>
      <c r="C14" s="58">
        <v>53.482320015812846</v>
      </c>
      <c r="D14" s="58">
        <v>5.578735259859386</v>
      </c>
      <c r="E14" s="58">
        <v>11.498755008048182</v>
      </c>
      <c r="F14" s="58">
        <v>41.769826903661524</v>
      </c>
      <c r="G14" s="58">
        <v>60.67062162161113</v>
      </c>
    </row>
    <row r="15" spans="1:7" ht="12.75">
      <c r="A15" s="14" t="s">
        <v>8</v>
      </c>
      <c r="B15" s="57">
        <v>0</v>
      </c>
      <c r="C15" s="58">
        <v>0.13029654771928276</v>
      </c>
      <c r="D15" s="58">
        <v>175.4043341453651</v>
      </c>
      <c r="E15" s="58">
        <v>0</v>
      </c>
      <c r="F15" s="58">
        <v>48.03069396959075</v>
      </c>
      <c r="G15" s="58">
        <v>2.1353917575156904</v>
      </c>
    </row>
    <row r="16" spans="1:7" ht="12.75">
      <c r="A16" s="14" t="s">
        <v>9</v>
      </c>
      <c r="B16" s="57">
        <v>27.932010533735035</v>
      </c>
      <c r="C16" s="58">
        <v>4.7710035395631225</v>
      </c>
      <c r="D16" s="58">
        <v>1170.9629922975535</v>
      </c>
      <c r="E16" s="58">
        <v>29.745475999456485</v>
      </c>
      <c r="F16" s="58">
        <v>438.02151345621814</v>
      </c>
      <c r="G16" s="58">
        <v>286.9190542533725</v>
      </c>
    </row>
    <row r="17" spans="1:7" ht="12.75">
      <c r="A17" s="14" t="s">
        <v>10</v>
      </c>
      <c r="B17" s="59">
        <v>0</v>
      </c>
      <c r="C17" s="58">
        <v>0</v>
      </c>
      <c r="D17" s="58">
        <v>0</v>
      </c>
      <c r="E17" s="58">
        <v>39588.158927317105</v>
      </c>
      <c r="F17" s="58">
        <v>3712.125361263797</v>
      </c>
      <c r="G17" s="58">
        <v>3012.9507296827546</v>
      </c>
    </row>
    <row r="18" spans="1:7" ht="12.75">
      <c r="A18" s="14" t="s">
        <v>11</v>
      </c>
      <c r="B18" s="55">
        <v>2.4116192815364976</v>
      </c>
      <c r="C18" s="56">
        <v>1.8769172112410373</v>
      </c>
      <c r="D18" s="56">
        <v>2.0996396814234153</v>
      </c>
      <c r="E18" s="56">
        <v>1.5297842157266721</v>
      </c>
      <c r="F18" s="56">
        <v>2.2042105913669636</v>
      </c>
      <c r="G18" s="56">
        <v>2.2288505377215135</v>
      </c>
    </row>
    <row r="19" spans="1:7" ht="12.75">
      <c r="A19" s="14" t="s">
        <v>59</v>
      </c>
      <c r="B19" s="55">
        <v>1.4199203473671655</v>
      </c>
      <c r="C19" s="56">
        <v>1.7580737169389904</v>
      </c>
      <c r="D19" s="56">
        <v>1.4569281241536085</v>
      </c>
      <c r="E19" s="56">
        <v>1.3336452923409128</v>
      </c>
      <c r="F19" s="56">
        <v>1.9394712003967334</v>
      </c>
      <c r="G19" s="56">
        <v>1.9791650079227923</v>
      </c>
    </row>
    <row r="20" spans="1:7" ht="12.75">
      <c r="A20" s="45"/>
      <c r="B20" s="60"/>
      <c r="C20" s="60"/>
      <c r="D20" s="60"/>
      <c r="E20" s="60"/>
      <c r="F20" s="60"/>
      <c r="G20" s="60"/>
    </row>
    <row r="21" spans="1:7" ht="12.75">
      <c r="A21" s="43" t="s">
        <v>21</v>
      </c>
      <c r="B21" s="44"/>
      <c r="C21" s="44"/>
      <c r="D21" s="44"/>
      <c r="E21" s="44"/>
      <c r="F21" s="44"/>
      <c r="G21" s="44"/>
    </row>
    <row r="22" spans="1:7" ht="12.75">
      <c r="A22" s="54"/>
      <c r="B22" s="44"/>
      <c r="C22" s="44"/>
      <c r="D22" s="44"/>
      <c r="E22" s="44"/>
      <c r="F22" s="44"/>
      <c r="G22" s="44"/>
    </row>
    <row r="23" spans="1:7" ht="12.75">
      <c r="A23" s="45" t="s">
        <v>12</v>
      </c>
      <c r="B23" s="61">
        <v>50.1318372012505</v>
      </c>
      <c r="C23" s="61">
        <v>71.23519423875676</v>
      </c>
      <c r="D23" s="61">
        <v>90.48096971947746</v>
      </c>
      <c r="E23" s="61">
        <v>42.02587849844244</v>
      </c>
      <c r="F23" s="61">
        <v>119.41859184277995</v>
      </c>
      <c r="G23" s="61">
        <v>84.30220387463434</v>
      </c>
    </row>
    <row r="24" spans="1:7" ht="12.75">
      <c r="A24" s="45" t="s">
        <v>13</v>
      </c>
      <c r="B24" s="61">
        <v>44.8974338426026</v>
      </c>
      <c r="C24" s="61">
        <v>36.75102557916653</v>
      </c>
      <c r="D24" s="61">
        <v>54.63054487129151</v>
      </c>
      <c r="E24" s="61">
        <v>33.44661403051118</v>
      </c>
      <c r="F24" s="61">
        <v>75.95627121139442</v>
      </c>
      <c r="G24" s="61">
        <v>57.25931075036211</v>
      </c>
    </row>
    <row r="25" spans="1:7" ht="12.75">
      <c r="A25" s="45" t="s">
        <v>14</v>
      </c>
      <c r="B25" s="61">
        <v>147.1415585217727</v>
      </c>
      <c r="C25" s="61">
        <v>276.08825520656814</v>
      </c>
      <c r="D25" s="61">
        <v>364.5436016101036</v>
      </c>
      <c r="E25" s="61">
        <v>167.6687920313493</v>
      </c>
      <c r="F25" s="61">
        <v>412.4616607122016</v>
      </c>
      <c r="G25" s="61">
        <v>323.61866265988834</v>
      </c>
    </row>
    <row r="26" spans="1:7" ht="12.75">
      <c r="A26" s="45" t="s">
        <v>15</v>
      </c>
      <c r="B26" s="61">
        <v>109.28574528356816</v>
      </c>
      <c r="C26" s="61">
        <v>240.49818293395873</v>
      </c>
      <c r="D26" s="61">
        <v>309.7327014358118</v>
      </c>
      <c r="E26" s="61">
        <v>144.91387264088556</v>
      </c>
      <c r="F26" s="61">
        <v>375.9322868526392</v>
      </c>
      <c r="G26" s="61">
        <v>277.472177057894</v>
      </c>
    </row>
    <row r="27" spans="1:7" ht="12.75">
      <c r="A27" s="45" t="s">
        <v>16</v>
      </c>
      <c r="B27" s="61">
        <v>75.66512440250553</v>
      </c>
      <c r="C27" s="61">
        <v>107.45080908250367</v>
      </c>
      <c r="D27" s="61">
        <v>191.0284169064875</v>
      </c>
      <c r="E27" s="61">
        <v>83.14257715687485</v>
      </c>
      <c r="F27" s="61">
        <v>161.2371119623116</v>
      </c>
      <c r="G27" s="61">
        <v>156.75642914397707</v>
      </c>
    </row>
    <row r="28" spans="1:7" ht="12.75">
      <c r="A28" s="45" t="s">
        <v>17</v>
      </c>
      <c r="B28" s="61">
        <v>18.04226984472261</v>
      </c>
      <c r="C28" s="61">
        <v>69.64681352114344</v>
      </c>
      <c r="D28" s="61">
        <v>155.28896798973184</v>
      </c>
      <c r="E28" s="61">
        <v>38.301367536423584</v>
      </c>
      <c r="F28" s="61">
        <v>89.74126542175867</v>
      </c>
      <c r="G28" s="61">
        <v>106.11007478628346</v>
      </c>
    </row>
    <row r="29" spans="1:7" ht="12.75">
      <c r="A29" s="45" t="s">
        <v>18</v>
      </c>
      <c r="B29" s="61">
        <v>129.41693421642228</v>
      </c>
      <c r="C29" s="61">
        <v>212.37091607147408</v>
      </c>
      <c r="D29" s="61">
        <v>206.31635770830943</v>
      </c>
      <c r="E29" s="61">
        <v>121.87295872264836</v>
      </c>
      <c r="F29" s="61">
        <v>303.7182721375955</v>
      </c>
      <c r="G29" s="61">
        <v>225.7313334214687</v>
      </c>
    </row>
    <row r="30" spans="1:7" ht="12.75">
      <c r="A30" s="45" t="s">
        <v>19</v>
      </c>
      <c r="B30" s="61">
        <v>94.5454444110588</v>
      </c>
      <c r="C30" s="61">
        <v>173.25393463421474</v>
      </c>
      <c r="D30" s="61">
        <v>351.6247194906558</v>
      </c>
      <c r="E30" s="61">
        <v>130.69164494233027</v>
      </c>
      <c r="F30" s="61">
        <v>272.9398876997977</v>
      </c>
      <c r="G30" s="61">
        <v>257.5559702139962</v>
      </c>
    </row>
    <row r="31" spans="1:7" ht="12.75">
      <c r="A31" s="45"/>
      <c r="B31" s="44"/>
      <c r="C31" s="44"/>
      <c r="D31" s="44"/>
      <c r="E31" s="44"/>
      <c r="F31" s="44"/>
      <c r="G31" s="44"/>
    </row>
    <row r="32" spans="1:7" ht="12.75">
      <c r="A32" s="43" t="s">
        <v>22</v>
      </c>
      <c r="B32" s="44"/>
      <c r="C32" s="44"/>
      <c r="D32" s="44"/>
      <c r="E32" s="44"/>
      <c r="F32" s="44"/>
      <c r="G32" s="44"/>
    </row>
    <row r="33" spans="1:7" ht="12.75">
      <c r="A33" s="54"/>
      <c r="B33" s="44"/>
      <c r="C33" s="44"/>
      <c r="D33" s="44"/>
      <c r="E33" s="44"/>
      <c r="F33" s="44"/>
      <c r="G33" s="44"/>
    </row>
    <row r="34" spans="1:7" ht="12.75">
      <c r="A34" s="45" t="s">
        <v>20</v>
      </c>
      <c r="B34" s="61">
        <v>178.4400212690839</v>
      </c>
      <c r="C34" s="61">
        <v>172.09313548136723</v>
      </c>
      <c r="D34" s="61">
        <v>474.25873819483394</v>
      </c>
      <c r="E34" s="61">
        <v>244.5879889724797</v>
      </c>
      <c r="F34" s="61">
        <v>281.99474914137915</v>
      </c>
      <c r="G34" s="61">
        <v>317.26579045529223</v>
      </c>
    </row>
    <row r="35" spans="1:7" ht="12.75">
      <c r="A35" s="45" t="s">
        <v>23</v>
      </c>
      <c r="B35" s="61">
        <v>0.03691965316532117</v>
      </c>
      <c r="C35" s="61">
        <v>0.059194714753548074</v>
      </c>
      <c r="D35" s="61">
        <v>0.13060409683458954</v>
      </c>
      <c r="E35" s="61">
        <v>0.13624131168880052</v>
      </c>
      <c r="F35" s="61">
        <v>0.2228438129345019</v>
      </c>
      <c r="G35" s="61">
        <v>0.05461137025700853</v>
      </c>
    </row>
    <row r="36" spans="1:7" ht="12.75">
      <c r="A36" s="45" t="s">
        <v>24</v>
      </c>
      <c r="B36" s="61">
        <v>40.609398477457695</v>
      </c>
      <c r="C36" s="61">
        <v>55.702609234542734</v>
      </c>
      <c r="D36" s="61">
        <v>279.1964084932592</v>
      </c>
      <c r="E36" s="61">
        <v>115.10801302071508</v>
      </c>
      <c r="F36" s="61">
        <v>74.097051753989</v>
      </c>
      <c r="G36" s="61">
        <v>141.4667705584203</v>
      </c>
    </row>
    <row r="37" spans="1:7" ht="12.75">
      <c r="A37" s="45" t="s">
        <v>25</v>
      </c>
      <c r="B37" s="61">
        <v>36.23331042889401</v>
      </c>
      <c r="C37" s="61">
        <v>52.02624751227336</v>
      </c>
      <c r="D37" s="61">
        <v>79.09141873505754</v>
      </c>
      <c r="E37" s="61">
        <v>49.693058210179096</v>
      </c>
      <c r="F37" s="61">
        <v>100.77532348117832</v>
      </c>
      <c r="G37" s="61">
        <v>75.25859272210629</v>
      </c>
    </row>
    <row r="38" spans="1:7" ht="12.75">
      <c r="A38" s="43" t="s">
        <v>26</v>
      </c>
      <c r="B38" s="61">
        <v>101.6342320158976</v>
      </c>
      <c r="C38" s="61">
        <v>64.42347344930464</v>
      </c>
      <c r="D38" s="61">
        <v>116.10151506335161</v>
      </c>
      <c r="E38" s="61">
        <v>79.92315905327442</v>
      </c>
      <c r="F38" s="61">
        <v>107.34521771914632</v>
      </c>
      <c r="G38" s="61">
        <v>100.59503854502262</v>
      </c>
    </row>
    <row r="39" spans="1:7" ht="12.75">
      <c r="A39" s="43"/>
      <c r="B39" s="44"/>
      <c r="C39" s="44"/>
      <c r="D39" s="44"/>
      <c r="E39" s="44"/>
      <c r="F39" s="44"/>
      <c r="G39" s="44"/>
    </row>
    <row r="40" spans="1:7" ht="12.75">
      <c r="A40" s="45" t="s">
        <v>27</v>
      </c>
      <c r="B40" s="53">
        <v>0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</row>
    <row r="41" spans="1:7" ht="12.75">
      <c r="A41" s="45" t="s">
        <v>28</v>
      </c>
      <c r="B41" s="61">
        <v>10.465081392054778</v>
      </c>
      <c r="C41" s="61">
        <v>31.16860938307814</v>
      </c>
      <c r="D41" s="61">
        <v>20.41013839159328</v>
      </c>
      <c r="E41" s="61">
        <v>13.969286728539739</v>
      </c>
      <c r="F41" s="61">
        <v>43.9384317586671</v>
      </c>
      <c r="G41" s="61">
        <v>39.13533099516072</v>
      </c>
    </row>
    <row r="42" spans="1:7" ht="12.75">
      <c r="A42" s="49" t="s">
        <v>47</v>
      </c>
      <c r="B42" s="61">
        <v>8.090543734203221</v>
      </c>
      <c r="C42" s="61">
        <v>9.212787684766203</v>
      </c>
      <c r="D42" s="61">
        <v>7.647387358916616</v>
      </c>
      <c r="E42" s="61">
        <v>5.031690703944459</v>
      </c>
      <c r="F42" s="61">
        <v>12.298830336813094</v>
      </c>
      <c r="G42" s="61">
        <v>9.85772223216997</v>
      </c>
    </row>
    <row r="43" spans="1:7" ht="12.75">
      <c r="A43" s="45" t="s">
        <v>30</v>
      </c>
      <c r="B43" s="61">
        <v>1.3357740534972238</v>
      </c>
      <c r="C43" s="61">
        <v>1.5061047547376765</v>
      </c>
      <c r="D43" s="61">
        <v>2.3539692073792553</v>
      </c>
      <c r="E43" s="61">
        <v>1.3067607650784803</v>
      </c>
      <c r="F43" s="61">
        <v>2.0446466793820437</v>
      </c>
      <c r="G43" s="61">
        <v>2.1318742967250737</v>
      </c>
    </row>
    <row r="44" spans="1:7" ht="12.75">
      <c r="A44" s="45" t="s">
        <v>31</v>
      </c>
      <c r="B44" s="61">
        <v>22.515587667977748</v>
      </c>
      <c r="C44" s="61">
        <v>2.0148754832537503</v>
      </c>
      <c r="D44" s="61">
        <v>16.27029785520982</v>
      </c>
      <c r="E44" s="61">
        <v>4.107732869010805</v>
      </c>
      <c r="F44" s="61">
        <v>4.638571930418116</v>
      </c>
      <c r="G44" s="61">
        <v>5.037313685977652</v>
      </c>
    </row>
    <row r="45" spans="1:7" ht="12.75">
      <c r="A45" s="43" t="s">
        <v>32</v>
      </c>
      <c r="B45" s="61">
        <v>80.15740795227423</v>
      </c>
      <c r="C45" s="61">
        <v>82.8583149096251</v>
      </c>
      <c r="D45" s="61">
        <v>110.23999903343926</v>
      </c>
      <c r="E45" s="61">
        <v>83.44626144378041</v>
      </c>
      <c r="F45" s="61">
        <v>132.3016005312002</v>
      </c>
      <c r="G45" s="61">
        <v>122.70345932531063</v>
      </c>
    </row>
    <row r="46" spans="1:7" ht="12.75">
      <c r="A46" s="43"/>
      <c r="B46" s="48"/>
      <c r="C46" s="48"/>
      <c r="D46" s="48"/>
      <c r="E46" s="48"/>
      <c r="F46" s="48"/>
      <c r="G46" s="48"/>
    </row>
    <row r="47" spans="1:7" ht="12.75">
      <c r="A47" s="45" t="s">
        <v>33</v>
      </c>
      <c r="B47" s="61">
        <v>0.09565790417926648</v>
      </c>
      <c r="C47" s="61">
        <v>0.2927884166346286</v>
      </c>
      <c r="D47" s="61">
        <v>0.3160781377940644</v>
      </c>
      <c r="E47" s="61">
        <v>0.16505393825588208</v>
      </c>
      <c r="F47" s="61">
        <v>0.2933835164233429</v>
      </c>
      <c r="G47" s="61">
        <v>0.29112760084420386</v>
      </c>
    </row>
    <row r="48" spans="1:7" ht="12.75">
      <c r="A48" s="45" t="s">
        <v>34</v>
      </c>
      <c r="B48" s="61">
        <v>28.865425257188097</v>
      </c>
      <c r="C48" s="61">
        <v>29.011022736171302</v>
      </c>
      <c r="D48" s="61">
        <v>51.2785578363815</v>
      </c>
      <c r="E48" s="61">
        <v>31.0176604939255</v>
      </c>
      <c r="F48" s="61">
        <v>37.5650918450695</v>
      </c>
      <c r="G48" s="61">
        <v>44.088625624084</v>
      </c>
    </row>
    <row r="49" spans="1:7" ht="12.75">
      <c r="A49" s="43" t="s">
        <v>35</v>
      </c>
      <c r="B49" s="61">
        <v>55.416106843850415</v>
      </c>
      <c r="C49" s="61">
        <v>54.14008059008852</v>
      </c>
      <c r="D49" s="61">
        <v>69.71699256073123</v>
      </c>
      <c r="E49" s="61">
        <v>58.63501270534497</v>
      </c>
      <c r="F49" s="61">
        <v>88.50635842353951</v>
      </c>
      <c r="G49" s="61">
        <v>85.4294950810854</v>
      </c>
    </row>
    <row r="50" spans="1:7" ht="12.75">
      <c r="A50" s="43"/>
      <c r="B50" s="48"/>
      <c r="C50" s="48"/>
      <c r="D50" s="48"/>
      <c r="E50" s="48"/>
      <c r="F50" s="48"/>
      <c r="G50" s="48"/>
    </row>
    <row r="51" spans="1:7" ht="12.75">
      <c r="A51" s="45" t="s">
        <v>36</v>
      </c>
      <c r="B51" s="61">
        <v>0.25564220926035375</v>
      </c>
      <c r="C51" s="61">
        <v>0.16749204647884333</v>
      </c>
      <c r="D51" s="61">
        <v>0.7522079745898191</v>
      </c>
      <c r="E51" s="61">
        <v>0.23015870916655226</v>
      </c>
      <c r="F51" s="61">
        <v>0.34343874783420414</v>
      </c>
      <c r="G51" s="61">
        <v>0.33476210470294115</v>
      </c>
    </row>
    <row r="52" spans="1:7" ht="12.75">
      <c r="A52" s="45" t="s">
        <v>37</v>
      </c>
      <c r="B52" s="61">
        <v>3.3584268208214962</v>
      </c>
      <c r="C52" s="61">
        <v>6.531761108855962</v>
      </c>
      <c r="D52" s="61">
        <v>12.107833566028637</v>
      </c>
      <c r="E52" s="61">
        <v>4.475158638410757</v>
      </c>
      <c r="F52" s="61">
        <v>9.273460273395797</v>
      </c>
      <c r="G52" s="61">
        <v>9.195236738695343</v>
      </c>
    </row>
    <row r="53" spans="1:7" ht="12.75">
      <c r="A53" s="43" t="s">
        <v>38</v>
      </c>
      <c r="B53" s="61">
        <v>52.31332223228928</v>
      </c>
      <c r="C53" s="61">
        <v>47.77581152771139</v>
      </c>
      <c r="D53" s="61">
        <v>58.36136696929244</v>
      </c>
      <c r="E53" s="61">
        <v>54.390012776100754</v>
      </c>
      <c r="F53" s="61">
        <v>79.57633689797795</v>
      </c>
      <c r="G53" s="61">
        <v>76.56902044709301</v>
      </c>
    </row>
    <row r="54" spans="1:7" ht="12.75">
      <c r="A54" s="43"/>
      <c r="B54" s="48"/>
      <c r="C54" s="48"/>
      <c r="D54" s="48"/>
      <c r="E54" s="48"/>
      <c r="F54" s="48"/>
      <c r="G54" s="48"/>
    </row>
    <row r="55" spans="1:7" ht="12.75">
      <c r="A55" s="43" t="s">
        <v>66</v>
      </c>
      <c r="B55" s="48"/>
      <c r="C55" s="48"/>
      <c r="D55" s="48"/>
      <c r="E55" s="48"/>
      <c r="F55" s="48"/>
      <c r="G55" s="48"/>
    </row>
    <row r="56" spans="1:7" ht="12.75">
      <c r="A56" s="62" t="s">
        <v>67</v>
      </c>
      <c r="B56" s="48">
        <v>35.90992363950296</v>
      </c>
      <c r="C56" s="61">
        <v>27.175090024606366</v>
      </c>
      <c r="D56" s="61">
        <v>40.05782166034926</v>
      </c>
      <c r="E56" s="61">
        <v>40.78296762149656</v>
      </c>
      <c r="F56" s="61">
        <v>40.20702497236261</v>
      </c>
      <c r="G56" s="61">
        <v>39.479328402210996</v>
      </c>
    </row>
    <row r="57" spans="1:7" ht="12.75">
      <c r="A57" s="62" t="s">
        <v>68</v>
      </c>
      <c r="B57" s="61">
        <v>33.54674872216468</v>
      </c>
      <c r="C57" s="61">
        <v>24.08032947587595</v>
      </c>
      <c r="D57" s="61">
        <v>27.43477277401241</v>
      </c>
      <c r="E57" s="61">
        <v>34.91301556570421</v>
      </c>
      <c r="F57" s="61">
        <v>38.298438055509166</v>
      </c>
      <c r="G57" s="61">
        <v>36.54115336469287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48.140625" style="0" customWidth="1"/>
  </cols>
  <sheetData>
    <row r="1" ht="12.75">
      <c r="A1" t="s">
        <v>0</v>
      </c>
    </row>
    <row r="2" ht="12.75">
      <c r="A2" t="s">
        <v>1</v>
      </c>
    </row>
    <row r="4" spans="1:6" ht="15">
      <c r="A4" s="1" t="s">
        <v>77</v>
      </c>
      <c r="B4" s="3"/>
      <c r="C4" s="3"/>
      <c r="D4" s="3"/>
      <c r="E4" s="3"/>
      <c r="F4" s="3"/>
    </row>
    <row r="5" spans="1:6" ht="15">
      <c r="A5" s="2"/>
      <c r="B5" s="3"/>
      <c r="C5" s="3"/>
      <c r="D5" s="3"/>
      <c r="E5" s="3"/>
      <c r="F5" s="3"/>
    </row>
    <row r="6" spans="1:6" ht="36">
      <c r="A6" s="4"/>
      <c r="B6" s="10" t="s">
        <v>72</v>
      </c>
      <c r="C6" s="10" t="s">
        <v>50</v>
      </c>
      <c r="D6" s="10" t="s">
        <v>58</v>
      </c>
      <c r="E6" s="10" t="s">
        <v>10</v>
      </c>
      <c r="F6" s="41" t="s">
        <v>73</v>
      </c>
    </row>
    <row r="8" spans="1:6" ht="12.75">
      <c r="A8" s="14" t="s">
        <v>3</v>
      </c>
      <c r="B8" s="64">
        <v>1328.8213111386576</v>
      </c>
      <c r="C8" s="65">
        <v>9512.632105101928</v>
      </c>
      <c r="D8" s="66">
        <v>3519.526698154897</v>
      </c>
      <c r="E8" s="65">
        <v>3290.2174922745244</v>
      </c>
      <c r="F8" s="66">
        <v>2304.9804512239166</v>
      </c>
    </row>
    <row r="9" spans="1:6" ht="12.75">
      <c r="A9" s="14"/>
      <c r="B9" s="67"/>
      <c r="C9" s="68"/>
      <c r="D9" s="44"/>
      <c r="E9" s="68"/>
      <c r="F9" s="44"/>
    </row>
    <row r="10" spans="1:6" ht="12.75">
      <c r="A10" s="17" t="s">
        <v>4</v>
      </c>
      <c r="B10" s="67"/>
      <c r="C10" s="68"/>
      <c r="D10" s="44"/>
      <c r="E10" s="68"/>
      <c r="F10" s="44"/>
    </row>
    <row r="11" spans="1:6" ht="12.75">
      <c r="A11" s="69"/>
      <c r="B11" s="67"/>
      <c r="C11" s="68"/>
      <c r="D11" s="44"/>
      <c r="E11" s="68"/>
      <c r="F11" s="44"/>
    </row>
    <row r="12" spans="1:6" ht="12.75">
      <c r="A12" s="14" t="s">
        <v>5</v>
      </c>
      <c r="B12" s="70">
        <v>41.580543307097706</v>
      </c>
      <c r="C12" s="71">
        <v>77.95938863071436</v>
      </c>
      <c r="D12" s="72">
        <v>57.32276474469993</v>
      </c>
      <c r="E12" s="71">
        <v>34.521420975520336</v>
      </c>
      <c r="F12" s="72">
        <v>82.351927166671</v>
      </c>
    </row>
    <row r="13" spans="1:6" ht="12.75">
      <c r="A13" s="14" t="s">
        <v>6</v>
      </c>
      <c r="B13" s="70">
        <v>35.26890915657235</v>
      </c>
      <c r="C13" s="71">
        <v>68.84413679080903</v>
      </c>
      <c r="D13" s="72">
        <v>49.936848733030416</v>
      </c>
      <c r="E13" s="71">
        <v>28.610695445265286</v>
      </c>
      <c r="F13" s="72">
        <v>74.01718410579666</v>
      </c>
    </row>
    <row r="14" spans="1:6" ht="12.75">
      <c r="A14" s="14" t="s">
        <v>7</v>
      </c>
      <c r="B14" s="64" t="s">
        <v>70</v>
      </c>
      <c r="C14" s="65">
        <v>56.05081304731015</v>
      </c>
      <c r="D14" s="66" t="s">
        <v>70</v>
      </c>
      <c r="E14" s="65">
        <v>13.312216434081709</v>
      </c>
      <c r="F14" s="72">
        <v>54.81194922751657</v>
      </c>
    </row>
    <row r="15" spans="1:6" ht="12.75">
      <c r="A15" s="14" t="s">
        <v>8</v>
      </c>
      <c r="B15" s="64" t="s">
        <v>70</v>
      </c>
      <c r="C15" s="65" t="s">
        <v>70</v>
      </c>
      <c r="D15" s="66">
        <v>181.00729183824777</v>
      </c>
      <c r="E15" s="65" t="s">
        <v>70</v>
      </c>
      <c r="F15" s="66" t="s">
        <v>70</v>
      </c>
    </row>
    <row r="16" spans="1:6" ht="12.75">
      <c r="A16" s="14" t="s">
        <v>9</v>
      </c>
      <c r="B16" s="64">
        <v>20.749417624194006</v>
      </c>
      <c r="C16" s="65">
        <v>8.658755432477562</v>
      </c>
      <c r="D16" s="66">
        <v>1201.0362941584117</v>
      </c>
      <c r="E16" s="65">
        <v>25.837677741651472</v>
      </c>
      <c r="F16" s="66">
        <v>168.78959530886323</v>
      </c>
    </row>
    <row r="17" spans="1:6" ht="12.75">
      <c r="A17" s="14" t="s">
        <v>10</v>
      </c>
      <c r="B17" s="64" t="s">
        <v>70</v>
      </c>
      <c r="C17" s="65" t="s">
        <v>70</v>
      </c>
      <c r="D17" s="66" t="s">
        <v>70</v>
      </c>
      <c r="E17" s="65">
        <v>42658.26069495006</v>
      </c>
      <c r="F17" s="66">
        <v>1667.2701575535757</v>
      </c>
    </row>
    <row r="18" spans="1:6" ht="12.75">
      <c r="A18" s="14" t="s">
        <v>11</v>
      </c>
      <c r="B18" s="70">
        <v>2.274747998933064</v>
      </c>
      <c r="C18" s="71">
        <v>1.8757248934455117</v>
      </c>
      <c r="D18" s="72">
        <v>2.157329253681997</v>
      </c>
      <c r="E18" s="71">
        <v>1.5915985355166375</v>
      </c>
      <c r="F18" s="72">
        <v>2.36693884581503</v>
      </c>
    </row>
    <row r="19" spans="1:6" ht="12.75">
      <c r="A19" s="14" t="s">
        <v>59</v>
      </c>
      <c r="B19" s="70">
        <v>1.4152597388714792</v>
      </c>
      <c r="C19" s="71">
        <v>1.7531123352441542</v>
      </c>
      <c r="D19" s="72">
        <v>1.4605171282117961</v>
      </c>
      <c r="E19" s="71">
        <v>1.406749958366007</v>
      </c>
      <c r="F19" s="72">
        <v>1.6991283757661693</v>
      </c>
    </row>
    <row r="20" spans="1:6" ht="12.75">
      <c r="A20" s="14"/>
      <c r="B20" s="73"/>
      <c r="C20" s="74"/>
      <c r="D20" s="75"/>
      <c r="E20" s="74"/>
      <c r="F20" s="75"/>
    </row>
    <row r="21" spans="1:6" ht="12.75">
      <c r="A21" s="17" t="s">
        <v>21</v>
      </c>
      <c r="B21" s="76"/>
      <c r="C21" s="77"/>
      <c r="D21" s="78"/>
      <c r="E21" s="77"/>
      <c r="F21" s="78"/>
    </row>
    <row r="22" spans="1:6" ht="12.75">
      <c r="A22" s="69"/>
      <c r="B22" s="76"/>
      <c r="C22" s="77"/>
      <c r="D22" s="78"/>
      <c r="E22" s="77"/>
      <c r="F22" s="78"/>
    </row>
    <row r="23" spans="1:6" ht="12.75">
      <c r="A23" s="14" t="s">
        <v>12</v>
      </c>
      <c r="B23" s="79">
        <v>39.17956117667621</v>
      </c>
      <c r="C23" s="80">
        <v>91.47777582998535</v>
      </c>
      <c r="D23" s="81">
        <v>97.50332621042362</v>
      </c>
      <c r="E23" s="80">
        <v>50.564688210383785</v>
      </c>
      <c r="F23" s="81">
        <v>82.28533967558603</v>
      </c>
    </row>
    <row r="24" spans="1:6" ht="12.75">
      <c r="A24" s="14" t="s">
        <v>13</v>
      </c>
      <c r="B24" s="79">
        <v>10.545430691012534</v>
      </c>
      <c r="C24" s="80">
        <v>48.21669909338097</v>
      </c>
      <c r="D24" s="81">
        <v>51.44420423448973</v>
      </c>
      <c r="E24" s="80">
        <v>39.42751433782878</v>
      </c>
      <c r="F24" s="81">
        <v>24.339367709856223</v>
      </c>
    </row>
    <row r="25" spans="1:6" ht="12.75">
      <c r="A25" s="14" t="s">
        <v>14</v>
      </c>
      <c r="B25" s="79">
        <v>120.8514906105848</v>
      </c>
      <c r="C25" s="80">
        <v>279.8526613389475</v>
      </c>
      <c r="D25" s="81">
        <v>353.7046838198425</v>
      </c>
      <c r="E25" s="80">
        <v>216.7314153144017</v>
      </c>
      <c r="F25" s="81">
        <v>306.38228002911654</v>
      </c>
    </row>
    <row r="26" spans="1:6" ht="12.75">
      <c r="A26" s="14" t="s">
        <v>15</v>
      </c>
      <c r="B26" s="79">
        <v>82.58227921903458</v>
      </c>
      <c r="C26" s="80">
        <v>244.9917510802582</v>
      </c>
      <c r="D26" s="81">
        <v>302.0017371335738</v>
      </c>
      <c r="E26" s="80">
        <v>193.15295771726358</v>
      </c>
      <c r="F26" s="81">
        <v>267.39498039947233</v>
      </c>
    </row>
    <row r="27" spans="1:6" ht="12.75">
      <c r="A27" s="14" t="s">
        <v>16</v>
      </c>
      <c r="B27" s="79">
        <v>64.7513034473632</v>
      </c>
      <c r="C27" s="80">
        <v>126.9601474188359</v>
      </c>
      <c r="D27" s="81">
        <v>202.04504600339524</v>
      </c>
      <c r="E27" s="80">
        <v>103.46553725768975</v>
      </c>
      <c r="F27" s="81">
        <v>126.91120018670718</v>
      </c>
    </row>
    <row r="28" spans="1:6" ht="12.75">
      <c r="A28" s="14" t="s">
        <v>17</v>
      </c>
      <c r="B28" s="79">
        <v>17.20969508234141</v>
      </c>
      <c r="C28" s="80">
        <v>77.42611089715203</v>
      </c>
      <c r="D28" s="81">
        <v>169.55572591787347</v>
      </c>
      <c r="E28" s="80">
        <v>43.526823038235015</v>
      </c>
      <c r="F28" s="81">
        <v>75.97395226182844</v>
      </c>
    </row>
    <row r="29" spans="1:6" ht="12.75">
      <c r="A29" s="14" t="s">
        <v>18</v>
      </c>
      <c r="B29" s="79">
        <v>100.9246109350861</v>
      </c>
      <c r="C29" s="80">
        <v>230.2073944306739</v>
      </c>
      <c r="D29" s="81">
        <v>206.89131517947177</v>
      </c>
      <c r="E29" s="80">
        <v>129.2079336437986</v>
      </c>
      <c r="F29" s="81">
        <v>227.14729911206746</v>
      </c>
    </row>
    <row r="30" spans="1:6" ht="12.75">
      <c r="A30" s="14" t="s">
        <v>19</v>
      </c>
      <c r="B30" s="79">
        <v>85.76755077178656</v>
      </c>
      <c r="C30" s="80">
        <v>178.91031483398027</v>
      </c>
      <c r="D30" s="81">
        <v>351.4183380991903</v>
      </c>
      <c r="E30" s="80">
        <v>192.8870346973619</v>
      </c>
      <c r="F30" s="81">
        <v>208.95348598581916</v>
      </c>
    </row>
    <row r="31" spans="1:6" ht="12.75">
      <c r="A31" s="14"/>
      <c r="B31" s="67"/>
      <c r="C31" s="68"/>
      <c r="D31" s="44"/>
      <c r="E31" s="68"/>
      <c r="F31" s="44"/>
    </row>
    <row r="32" spans="1:6" ht="12.75">
      <c r="A32" s="17" t="s">
        <v>22</v>
      </c>
      <c r="B32" s="67"/>
      <c r="C32" s="68"/>
      <c r="D32" s="44"/>
      <c r="E32" s="68"/>
      <c r="F32" s="44"/>
    </row>
    <row r="33" spans="1:6" ht="12.75">
      <c r="A33" s="69"/>
      <c r="B33" s="67"/>
      <c r="C33" s="68"/>
      <c r="D33" s="44"/>
      <c r="E33" s="68"/>
      <c r="F33" s="44"/>
    </row>
    <row r="34" spans="1:6" ht="12.75">
      <c r="A34" s="14" t="s">
        <v>20</v>
      </c>
      <c r="B34" s="82">
        <v>158.141103292307</v>
      </c>
      <c r="C34" s="83">
        <v>202.9559470084053</v>
      </c>
      <c r="D34" s="84">
        <v>543.5564255371742</v>
      </c>
      <c r="E34" s="83">
        <v>269.28746707768516</v>
      </c>
      <c r="F34" s="84">
        <v>249.64810991029586</v>
      </c>
    </row>
    <row r="35" spans="1:6" ht="12.75">
      <c r="A35" s="14" t="s">
        <v>23</v>
      </c>
      <c r="B35" s="85">
        <v>0.020853614346166897</v>
      </c>
      <c r="C35" s="83">
        <v>0.14266943510964197</v>
      </c>
      <c r="D35" s="84">
        <v>0.17718286574503456</v>
      </c>
      <c r="E35" s="83">
        <v>0.11544779888631271</v>
      </c>
      <c r="F35" s="84">
        <v>0.34632830031543005</v>
      </c>
    </row>
    <row r="36" spans="1:6" ht="12.75">
      <c r="A36" s="14" t="s">
        <v>24</v>
      </c>
      <c r="B36" s="85">
        <v>45.16726600420953</v>
      </c>
      <c r="C36" s="83">
        <v>64.02717146271166</v>
      </c>
      <c r="D36" s="84">
        <v>343.4130319207181</v>
      </c>
      <c r="E36" s="83">
        <v>117.05581446763199</v>
      </c>
      <c r="F36" s="84">
        <v>80.75468197477072</v>
      </c>
    </row>
    <row r="37" spans="1:6" ht="12.75">
      <c r="A37" s="14" t="s">
        <v>25</v>
      </c>
      <c r="B37" s="85">
        <v>33.758740360113805</v>
      </c>
      <c r="C37" s="83">
        <v>58.31289753976675</v>
      </c>
      <c r="D37" s="84">
        <v>86.06215208667744</v>
      </c>
      <c r="E37" s="83">
        <v>66.01054710370194</v>
      </c>
      <c r="F37" s="84">
        <v>56.60616115878568</v>
      </c>
    </row>
    <row r="38" spans="1:6" ht="12.75">
      <c r="A38" s="17" t="s">
        <v>26</v>
      </c>
      <c r="B38" s="85">
        <v>79.23595054232989</v>
      </c>
      <c r="C38" s="83">
        <v>80.75854744103664</v>
      </c>
      <c r="D38" s="84">
        <v>114.25842439552345</v>
      </c>
      <c r="E38" s="83">
        <v>86.33655330523746</v>
      </c>
      <c r="F38" s="84">
        <v>112.63359507705488</v>
      </c>
    </row>
    <row r="39" spans="1:6" ht="12.75">
      <c r="A39" s="17"/>
      <c r="B39" s="76"/>
      <c r="C39" s="77"/>
      <c r="D39" s="78"/>
      <c r="E39" s="77"/>
      <c r="F39" s="78"/>
    </row>
    <row r="40" spans="1:6" ht="12.75">
      <c r="A40" s="14" t="s">
        <v>27</v>
      </c>
      <c r="B40" s="86">
        <v>0</v>
      </c>
      <c r="C40" s="87">
        <v>0</v>
      </c>
      <c r="D40" s="88">
        <v>0</v>
      </c>
      <c r="E40" s="87">
        <v>0</v>
      </c>
      <c r="F40" s="88">
        <v>0</v>
      </c>
    </row>
    <row r="41" spans="1:6" ht="12.75">
      <c r="A41" s="14" t="s">
        <v>28</v>
      </c>
      <c r="B41" s="85">
        <v>11.8082418790917</v>
      </c>
      <c r="C41" s="83">
        <v>31.159495801769573</v>
      </c>
      <c r="D41" s="84">
        <v>19.35470460580123</v>
      </c>
      <c r="E41" s="83">
        <v>11.750536091958937</v>
      </c>
      <c r="F41" s="84">
        <v>31.86782197531438</v>
      </c>
    </row>
    <row r="42" spans="1:6" ht="12.75">
      <c r="A42" s="39" t="s">
        <v>47</v>
      </c>
      <c r="B42" s="85">
        <v>8.25570120451234</v>
      </c>
      <c r="C42" s="83">
        <v>10.23292903781458</v>
      </c>
      <c r="D42" s="84">
        <v>8.219545870395516</v>
      </c>
      <c r="E42" s="83">
        <v>5.15041559954821</v>
      </c>
      <c r="F42" s="84">
        <v>11.122165175593247</v>
      </c>
    </row>
    <row r="43" spans="1:6" ht="12.75">
      <c r="A43" s="14" t="s">
        <v>30</v>
      </c>
      <c r="B43" s="85">
        <v>1.0944350257164088</v>
      </c>
      <c r="C43" s="83">
        <v>1.6979664598625843</v>
      </c>
      <c r="D43" s="84">
        <v>2.4087206224246254</v>
      </c>
      <c r="E43" s="83">
        <v>1.4699663638787706</v>
      </c>
      <c r="F43" s="84">
        <v>2.241883371980522</v>
      </c>
    </row>
    <row r="44" spans="1:6" ht="12.75">
      <c r="A44" s="14" t="s">
        <v>31</v>
      </c>
      <c r="B44" s="85">
        <v>19.69826898555054</v>
      </c>
      <c r="C44" s="83">
        <v>2.312432643602125</v>
      </c>
      <c r="D44" s="84">
        <v>17.97867325593495</v>
      </c>
      <c r="E44" s="83">
        <v>4.130541148452598</v>
      </c>
      <c r="F44" s="84">
        <v>13.072754950366411</v>
      </c>
    </row>
    <row r="45" spans="1:6" ht="12.75">
      <c r="A45" s="17" t="s">
        <v>32</v>
      </c>
      <c r="B45" s="85">
        <v>61.995787205642294</v>
      </c>
      <c r="C45" s="83">
        <v>97.67471510152687</v>
      </c>
      <c r="D45" s="84">
        <v>105.0061892525696</v>
      </c>
      <c r="E45" s="83">
        <v>87.33616628531684</v>
      </c>
      <c r="F45" s="84">
        <v>118.06461355442912</v>
      </c>
    </row>
    <row r="46" spans="1:6" ht="12.75">
      <c r="A46" s="17"/>
      <c r="B46" s="89"/>
      <c r="C46" s="90"/>
      <c r="D46" s="91"/>
      <c r="E46" s="90"/>
      <c r="F46" s="91"/>
    </row>
    <row r="47" spans="1:6" ht="12.75">
      <c r="A47" s="14" t="s">
        <v>33</v>
      </c>
      <c r="B47" s="85">
        <v>0.17257380518203627</v>
      </c>
      <c r="C47" s="83">
        <v>0.21546441579363196</v>
      </c>
      <c r="D47" s="84">
        <v>0.5353222377536572</v>
      </c>
      <c r="E47" s="83">
        <v>0.11692364466618466</v>
      </c>
      <c r="F47" s="84">
        <v>0.26843479435297196</v>
      </c>
    </row>
    <row r="48" spans="1:6" ht="12.75">
      <c r="A48" s="14" t="s">
        <v>34</v>
      </c>
      <c r="B48" s="85">
        <v>20.928181842858493</v>
      </c>
      <c r="C48" s="83">
        <v>31.419147473743205</v>
      </c>
      <c r="D48" s="84">
        <v>41.88990448547282</v>
      </c>
      <c r="E48" s="83">
        <v>26.72891796001185</v>
      </c>
      <c r="F48" s="84">
        <v>39.56581544776976</v>
      </c>
    </row>
    <row r="49" spans="1:6" ht="12.75">
      <c r="A49" s="17" t="s">
        <v>35</v>
      </c>
      <c r="B49" s="85">
        <v>41.240179167965834</v>
      </c>
      <c r="C49" s="83">
        <v>66.47103204357737</v>
      </c>
      <c r="D49" s="84">
        <v>63.65160700485046</v>
      </c>
      <c r="E49" s="83">
        <v>60.72417196997114</v>
      </c>
      <c r="F49" s="84">
        <v>78.76723290101236</v>
      </c>
    </row>
    <row r="50" spans="1:6" ht="12.75">
      <c r="A50" s="17"/>
      <c r="B50" s="89"/>
      <c r="C50" s="90"/>
      <c r="D50" s="91"/>
      <c r="E50" s="90"/>
      <c r="F50" s="91"/>
    </row>
    <row r="51" spans="1:6" ht="12.75">
      <c r="A51" s="14" t="s">
        <v>36</v>
      </c>
      <c r="B51" s="85">
        <v>0.3352847720359825</v>
      </c>
      <c r="C51" s="83">
        <v>0.36827362691952803</v>
      </c>
      <c r="D51" s="84">
        <v>0.9723320750171512</v>
      </c>
      <c r="E51" s="83">
        <v>0.3142296701133287</v>
      </c>
      <c r="F51" s="84">
        <v>0.4390309533570853</v>
      </c>
    </row>
    <row r="52" spans="1:6" ht="12.75">
      <c r="A52" s="14" t="s">
        <v>37</v>
      </c>
      <c r="B52" s="85">
        <v>2.936062220656459</v>
      </c>
      <c r="C52" s="83">
        <v>6.68234050510914</v>
      </c>
      <c r="D52" s="84">
        <v>13.25209242813089</v>
      </c>
      <c r="E52" s="83">
        <v>5.768829036212745</v>
      </c>
      <c r="F52" s="84">
        <v>7.893289698477013</v>
      </c>
    </row>
    <row r="53" spans="1:6" ht="12.75">
      <c r="A53" s="17" t="s">
        <v>38</v>
      </c>
      <c r="B53" s="85">
        <v>38.63940171934537</v>
      </c>
      <c r="C53" s="83">
        <v>60.1569651653877</v>
      </c>
      <c r="D53" s="84">
        <v>51.37184665173673</v>
      </c>
      <c r="E53" s="83">
        <v>55.26957260387174</v>
      </c>
      <c r="F53" s="84">
        <v>71.31297415589242</v>
      </c>
    </row>
    <row r="54" spans="1:6" ht="12.75">
      <c r="A54" s="17"/>
      <c r="B54" s="89"/>
      <c r="C54" s="90"/>
      <c r="D54" s="91"/>
      <c r="E54" s="90"/>
      <c r="F54" s="91"/>
    </row>
    <row r="55" spans="1:6" ht="12.75">
      <c r="A55" s="17" t="s">
        <v>66</v>
      </c>
      <c r="B55" s="89"/>
      <c r="C55" s="90"/>
      <c r="D55" s="91"/>
      <c r="E55" s="90"/>
      <c r="F55" s="91"/>
    </row>
    <row r="56" spans="1:6" ht="12.75">
      <c r="A56" s="92" t="s">
        <v>67</v>
      </c>
      <c r="B56" s="89">
        <v>28.63607311083672</v>
      </c>
      <c r="C56" s="83">
        <v>34.1640480922654</v>
      </c>
      <c r="D56" s="84">
        <v>35.03146994844745</v>
      </c>
      <c r="E56" s="83">
        <v>39.147871919515765</v>
      </c>
      <c r="F56" s="84">
        <v>40.72925200692511</v>
      </c>
    </row>
    <row r="57" spans="1:6" ht="12.75">
      <c r="A57" s="92" t="s">
        <v>68</v>
      </c>
      <c r="B57" s="85">
        <v>23.274291646224682</v>
      </c>
      <c r="C57" s="83">
        <v>29.825717848257163</v>
      </c>
      <c r="D57" s="84">
        <v>23.78270969566606</v>
      </c>
      <c r="E57" s="83">
        <v>31.180868551252022</v>
      </c>
      <c r="F57" s="84">
        <v>34.12651299428805</v>
      </c>
    </row>
    <row r="58" spans="1:6" ht="12.75">
      <c r="A58" s="17"/>
      <c r="B58" s="93"/>
      <c r="C58" s="94"/>
      <c r="D58" s="94"/>
      <c r="E58" s="94"/>
      <c r="F58" s="95" t="s">
        <v>63</v>
      </c>
    </row>
    <row r="59" spans="1:6" ht="12.75">
      <c r="A59" s="96"/>
      <c r="B59" s="97"/>
      <c r="C59" s="94"/>
      <c r="D59" s="94"/>
      <c r="E59" s="94"/>
      <c r="F59" s="98"/>
    </row>
    <row r="60" spans="1:6" ht="12.75">
      <c r="A60" s="99" t="s">
        <v>71</v>
      </c>
      <c r="B60" s="8"/>
      <c r="C60" s="94"/>
      <c r="D60" s="94"/>
      <c r="E60" s="94"/>
      <c r="F60" s="9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48.140625" style="0" customWidth="1"/>
  </cols>
  <sheetData>
    <row r="1" ht="12.75">
      <c r="A1" t="s">
        <v>0</v>
      </c>
    </row>
    <row r="2" ht="12.75">
      <c r="A2" t="s">
        <v>1</v>
      </c>
    </row>
    <row r="4" spans="1:6" ht="15">
      <c r="A4" s="1" t="s">
        <v>78</v>
      </c>
      <c r="B4" s="3"/>
      <c r="C4" s="3"/>
      <c r="D4" s="3"/>
      <c r="E4" s="3"/>
      <c r="F4" s="3"/>
    </row>
    <row r="5" spans="1:6" ht="15">
      <c r="A5" s="2"/>
      <c r="B5" s="3"/>
      <c r="C5" s="3"/>
      <c r="D5" s="3"/>
      <c r="E5" s="3"/>
      <c r="F5" s="3"/>
    </row>
    <row r="6" spans="1:6" ht="36">
      <c r="A6" s="4"/>
      <c r="B6" s="10" t="s">
        <v>72</v>
      </c>
      <c r="C6" s="10" t="s">
        <v>50</v>
      </c>
      <c r="D6" s="10" t="s">
        <v>58</v>
      </c>
      <c r="E6" s="10" t="s">
        <v>75</v>
      </c>
      <c r="F6" s="41" t="s">
        <v>73</v>
      </c>
    </row>
    <row r="8" spans="1:6" ht="12.75">
      <c r="A8" s="14" t="s">
        <v>3</v>
      </c>
      <c r="B8" s="100">
        <v>1273.431351491726</v>
      </c>
      <c r="C8" s="58">
        <v>9322.93511714121</v>
      </c>
      <c r="D8" s="58">
        <v>3596.2173301113994</v>
      </c>
      <c r="E8" s="58">
        <v>2019.52460289378</v>
      </c>
      <c r="F8" s="105">
        <v>2267.751952014587</v>
      </c>
    </row>
    <row r="9" spans="1:6" ht="12.75">
      <c r="A9" s="45"/>
      <c r="B9" s="44"/>
      <c r="C9" s="44"/>
      <c r="D9" s="44"/>
      <c r="E9" s="44"/>
      <c r="F9" s="44"/>
    </row>
    <row r="10" spans="1:6" ht="12.75">
      <c r="A10" s="43" t="s">
        <v>4</v>
      </c>
      <c r="B10" s="44"/>
      <c r="C10" s="44"/>
      <c r="D10" s="44"/>
      <c r="E10" s="44"/>
      <c r="F10" s="44"/>
    </row>
    <row r="11" spans="1:6" ht="12.75">
      <c r="A11" s="54"/>
      <c r="B11" s="44"/>
      <c r="C11" s="44"/>
      <c r="D11" s="44"/>
      <c r="E11" s="44"/>
      <c r="F11" s="44"/>
    </row>
    <row r="12" spans="1:6" ht="12.75">
      <c r="A12" s="14" t="s">
        <v>5</v>
      </c>
      <c r="B12" s="101">
        <v>40.74363467864733</v>
      </c>
      <c r="C12" s="56">
        <v>78.4542689759984</v>
      </c>
      <c r="D12" s="56">
        <v>61.32136814678972</v>
      </c>
      <c r="E12" s="56">
        <v>39.13340861237905</v>
      </c>
      <c r="F12" s="56">
        <v>89.01935567551118</v>
      </c>
    </row>
    <row r="13" spans="1:6" ht="12.75">
      <c r="A13" s="14" t="s">
        <v>6</v>
      </c>
      <c r="B13" s="101">
        <v>35.25325867121006</v>
      </c>
      <c r="C13" s="56">
        <v>69.19264184525107</v>
      </c>
      <c r="D13" s="56">
        <v>54.34779781154334</v>
      </c>
      <c r="E13" s="56">
        <v>32.11316595547077</v>
      </c>
      <c r="F13" s="56">
        <v>82.03523022166168</v>
      </c>
    </row>
    <row r="14" spans="1:6" ht="12.75">
      <c r="A14" s="14" t="s">
        <v>7</v>
      </c>
      <c r="B14" s="100">
        <v>0</v>
      </c>
      <c r="C14" s="58">
        <v>57.72236340404111</v>
      </c>
      <c r="D14" s="58">
        <v>6.875877749104446</v>
      </c>
      <c r="E14" s="58">
        <v>13.2681425279188</v>
      </c>
      <c r="F14" s="56">
        <v>40.404868792279935</v>
      </c>
    </row>
    <row r="15" spans="1:6" ht="12.75">
      <c r="A15" s="14" t="s">
        <v>8</v>
      </c>
      <c r="B15" s="100">
        <v>0</v>
      </c>
      <c r="C15" s="58">
        <v>0</v>
      </c>
      <c r="D15" s="58">
        <v>184.3311188195257</v>
      </c>
      <c r="E15" s="58">
        <v>0</v>
      </c>
      <c r="F15" s="58">
        <v>1.4145913655868276</v>
      </c>
    </row>
    <row r="16" spans="1:6" ht="12.75">
      <c r="A16" s="14" t="s">
        <v>9</v>
      </c>
      <c r="B16" s="100">
        <v>6.058158016854311</v>
      </c>
      <c r="C16" s="58">
        <v>8.412195988977988</v>
      </c>
      <c r="D16" s="58">
        <v>1213.115507689656</v>
      </c>
      <c r="E16" s="58">
        <v>30.296643008643247</v>
      </c>
      <c r="F16" s="58">
        <v>162.00869327890936</v>
      </c>
    </row>
    <row r="17" spans="1:6" ht="12.75">
      <c r="A17" s="14" t="s">
        <v>10</v>
      </c>
      <c r="B17" s="100">
        <v>0</v>
      </c>
      <c r="C17" s="58">
        <v>0</v>
      </c>
      <c r="D17" s="58">
        <v>0</v>
      </c>
      <c r="E17" s="58">
        <v>70056.13524199331</v>
      </c>
      <c r="F17" s="58">
        <v>1811.6499345931904</v>
      </c>
    </row>
    <row r="18" spans="1:6" ht="12.75">
      <c r="A18" s="14" t="s">
        <v>11</v>
      </c>
      <c r="B18" s="101">
        <v>2.3860571599543423</v>
      </c>
      <c r="C18" s="56">
        <v>1.9366037479642526</v>
      </c>
      <c r="D18" s="56">
        <v>2.2190705790424468</v>
      </c>
      <c r="E18" s="56">
        <v>1.4379935447096484</v>
      </c>
      <c r="F18" s="56">
        <v>2.115975765396577</v>
      </c>
    </row>
    <row r="19" spans="1:6" ht="12.75">
      <c r="A19" s="14" t="s">
        <v>59</v>
      </c>
      <c r="B19" s="101">
        <v>1.3309524828987085</v>
      </c>
      <c r="C19" s="56">
        <v>1.8040189242041276</v>
      </c>
      <c r="D19" s="56">
        <v>1.492026609700674</v>
      </c>
      <c r="E19" s="56">
        <v>1.2944082912905681</v>
      </c>
      <c r="F19" s="56">
        <v>1.7526937779199763</v>
      </c>
    </row>
    <row r="20" spans="1:6" ht="12.75">
      <c r="A20" s="45"/>
      <c r="B20" s="60"/>
      <c r="C20" s="60"/>
      <c r="D20" s="60"/>
      <c r="E20" s="60"/>
      <c r="F20" s="60"/>
    </row>
    <row r="21" spans="1:6" ht="12.75">
      <c r="A21" s="43" t="s">
        <v>21</v>
      </c>
      <c r="B21" s="44"/>
      <c r="C21" s="44"/>
      <c r="D21" s="44"/>
      <c r="E21" s="44"/>
      <c r="F21" s="44"/>
    </row>
    <row r="22" spans="1:6" ht="12.75">
      <c r="A22" s="54"/>
      <c r="B22" s="44"/>
      <c r="C22" s="44"/>
      <c r="D22" s="44"/>
      <c r="E22" s="44"/>
      <c r="F22" s="44"/>
    </row>
    <row r="23" spans="1:6" ht="12.75">
      <c r="A23" s="14" t="s">
        <v>12</v>
      </c>
      <c r="B23" s="102">
        <v>43.7048622643685</v>
      </c>
      <c r="C23" s="103">
        <v>92.24747482189167</v>
      </c>
      <c r="D23" s="103">
        <v>92.24747482189167</v>
      </c>
      <c r="E23" s="103">
        <v>49.51019928091113</v>
      </c>
      <c r="F23" s="103">
        <v>105.64930761673244</v>
      </c>
    </row>
    <row r="24" spans="1:6" ht="12.75">
      <c r="A24" s="14" t="s">
        <v>13</v>
      </c>
      <c r="B24" s="102">
        <v>30.264279865802802</v>
      </c>
      <c r="C24" s="103">
        <v>38.90149538170289</v>
      </c>
      <c r="D24" s="103">
        <v>38.90149538170289</v>
      </c>
      <c r="E24" s="103">
        <v>27.088460141534643</v>
      </c>
      <c r="F24" s="103">
        <v>58.30463097507228</v>
      </c>
    </row>
    <row r="25" spans="1:6" ht="12.75">
      <c r="A25" s="14" t="s">
        <v>14</v>
      </c>
      <c r="B25" s="102">
        <v>127.270806948984</v>
      </c>
      <c r="C25" s="103">
        <v>286.3653791856368</v>
      </c>
      <c r="D25" s="103">
        <v>286.3653791856368</v>
      </c>
      <c r="E25" s="103">
        <v>180.4596422145596</v>
      </c>
      <c r="F25" s="103">
        <v>345.83780991976977</v>
      </c>
    </row>
    <row r="26" spans="1:6" ht="12.75">
      <c r="A26" s="14" t="s">
        <v>15</v>
      </c>
      <c r="B26" s="102">
        <v>90.11848869523365</v>
      </c>
      <c r="C26" s="103">
        <v>252.17608742677305</v>
      </c>
      <c r="D26" s="103">
        <v>252.17608742677305</v>
      </c>
      <c r="E26" s="103">
        <v>153.57710436078855</v>
      </c>
      <c r="F26" s="103">
        <v>303.7338678554247</v>
      </c>
    </row>
    <row r="27" spans="1:6" ht="12.75">
      <c r="A27" s="14" t="s">
        <v>16</v>
      </c>
      <c r="B27" s="102">
        <v>72.74894507842193</v>
      </c>
      <c r="C27" s="103">
        <v>132.0567275477363</v>
      </c>
      <c r="D27" s="103">
        <v>132.0567275477363</v>
      </c>
      <c r="E27" s="103">
        <v>88.56401587606092</v>
      </c>
      <c r="F27" s="103">
        <v>156.00690358092203</v>
      </c>
    </row>
    <row r="28" spans="1:6" ht="12.75">
      <c r="A28" s="14" t="s">
        <v>17</v>
      </c>
      <c r="B28" s="102">
        <v>19.482517331409618</v>
      </c>
      <c r="C28" s="103">
        <v>81.6400320797456</v>
      </c>
      <c r="D28" s="103">
        <v>81.6400320797456</v>
      </c>
      <c r="E28" s="103">
        <v>37.055720095937794</v>
      </c>
      <c r="F28" s="103">
        <v>92.00018007845304</v>
      </c>
    </row>
    <row r="29" spans="1:6" ht="12.75">
      <c r="A29" s="14" t="s">
        <v>18</v>
      </c>
      <c r="B29" s="102">
        <v>115.27836646963077</v>
      </c>
      <c r="C29" s="103">
        <v>233.56698793319154</v>
      </c>
      <c r="D29" s="103">
        <v>233.56698793319154</v>
      </c>
      <c r="E29" s="103">
        <v>136.18940319111783</v>
      </c>
      <c r="F29" s="103">
        <v>261.84475288480604</v>
      </c>
    </row>
    <row r="30" spans="1:6" ht="12.75">
      <c r="A30" s="14" t="s">
        <v>19</v>
      </c>
      <c r="B30" s="102">
        <v>85.81910079403372</v>
      </c>
      <c r="C30" s="103">
        <v>187.37397913878695</v>
      </c>
      <c r="D30" s="103">
        <v>187.37397913878695</v>
      </c>
      <c r="E30" s="103">
        <v>134.4918930212349</v>
      </c>
      <c r="F30" s="103">
        <v>242.4150700577541</v>
      </c>
    </row>
    <row r="31" spans="1:6" ht="12.75">
      <c r="A31" s="45"/>
      <c r="B31" s="44"/>
      <c r="C31" s="44"/>
      <c r="D31" s="44"/>
      <c r="E31" s="44"/>
      <c r="F31" s="44"/>
    </row>
    <row r="32" spans="1:6" ht="12.75">
      <c r="A32" s="43" t="s">
        <v>22</v>
      </c>
      <c r="B32" s="44"/>
      <c r="C32" s="44"/>
      <c r="D32" s="44"/>
      <c r="E32" s="44"/>
      <c r="F32" s="44"/>
    </row>
    <row r="33" spans="1:6" ht="12.75">
      <c r="A33" s="54"/>
      <c r="B33" s="44"/>
      <c r="C33" s="44"/>
      <c r="D33" s="44"/>
      <c r="E33" s="44"/>
      <c r="F33" s="44"/>
    </row>
    <row r="34" spans="1:6" ht="12.75">
      <c r="A34" s="45" t="s">
        <v>20</v>
      </c>
      <c r="B34" s="104">
        <v>176.12970671326508</v>
      </c>
      <c r="C34" s="61">
        <v>205.12985085571316</v>
      </c>
      <c r="D34" s="61">
        <v>626.0512905103727</v>
      </c>
      <c r="E34" s="61">
        <v>264.3986466038458</v>
      </c>
      <c r="F34" s="61">
        <v>264.3986466038458</v>
      </c>
    </row>
    <row r="35" spans="1:6" ht="12.75">
      <c r="A35" s="45" t="s">
        <v>23</v>
      </c>
      <c r="B35" s="61">
        <v>0.025157646471237298</v>
      </c>
      <c r="C35" s="61">
        <v>0.09216426730803813</v>
      </c>
      <c r="D35" s="61">
        <v>0.0427739502043471</v>
      </c>
      <c r="E35" s="61">
        <v>0.011385846519364671</v>
      </c>
      <c r="F35" s="61">
        <v>0.011385846519364671</v>
      </c>
    </row>
    <row r="36" spans="1:6" ht="12.75">
      <c r="A36" s="45" t="s">
        <v>24</v>
      </c>
      <c r="B36" s="61">
        <v>46.34709335038477</v>
      </c>
      <c r="C36" s="61">
        <v>70.22211538088571</v>
      </c>
      <c r="D36" s="61">
        <v>382.58797190681696</v>
      </c>
      <c r="E36" s="61">
        <v>127.81908773132403</v>
      </c>
      <c r="F36" s="61">
        <v>127.81908773132403</v>
      </c>
    </row>
    <row r="37" spans="1:6" ht="12.75">
      <c r="A37" s="45" t="s">
        <v>25</v>
      </c>
      <c r="B37" s="61">
        <v>37.29639811185318</v>
      </c>
      <c r="C37" s="61">
        <v>60.94650019062134</v>
      </c>
      <c r="D37" s="61">
        <v>108.76213033823686</v>
      </c>
      <c r="E37" s="61">
        <v>59.274507363261954</v>
      </c>
      <c r="F37" s="61">
        <v>59.274507363261954</v>
      </c>
    </row>
    <row r="38" spans="1:6" ht="12.75">
      <c r="A38" s="43" t="s">
        <v>26</v>
      </c>
      <c r="B38" s="61">
        <v>92.5113728974983</v>
      </c>
      <c r="C38" s="61">
        <v>74.05339955151408</v>
      </c>
      <c r="D38" s="61">
        <v>134.74396221552325</v>
      </c>
      <c r="E38" s="61">
        <v>77.31643735577917</v>
      </c>
      <c r="F38" s="61">
        <v>77.31643735577917</v>
      </c>
    </row>
    <row r="39" spans="1:6" ht="12.75">
      <c r="A39" s="43"/>
      <c r="B39" s="44"/>
      <c r="C39" s="44"/>
      <c r="D39" s="44"/>
      <c r="E39" s="44"/>
      <c r="F39" s="44"/>
    </row>
    <row r="40" spans="1:6" ht="12.75">
      <c r="A40" s="45" t="s">
        <v>27</v>
      </c>
      <c r="B40" s="53">
        <v>0</v>
      </c>
      <c r="C40" s="53">
        <v>0</v>
      </c>
      <c r="D40" s="53">
        <v>0</v>
      </c>
      <c r="E40" s="53">
        <v>0</v>
      </c>
      <c r="F40" s="53">
        <v>0</v>
      </c>
    </row>
    <row r="41" spans="1:6" ht="12.75">
      <c r="A41" s="45" t="s">
        <v>28</v>
      </c>
      <c r="B41" s="61">
        <v>10.947300425648777</v>
      </c>
      <c r="C41" s="61">
        <v>29.752879364432307</v>
      </c>
      <c r="D41" s="61">
        <v>18.6658454793811</v>
      </c>
      <c r="E41" s="61">
        <v>12.838772581289117</v>
      </c>
      <c r="F41" s="61">
        <v>34.48837347847411</v>
      </c>
    </row>
    <row r="42" spans="1:6" ht="12.75">
      <c r="A42" s="49" t="s">
        <v>47</v>
      </c>
      <c r="B42" s="61">
        <v>7.4993947759056185</v>
      </c>
      <c r="C42" s="61">
        <v>10.49598983270901</v>
      </c>
      <c r="D42" s="61">
        <v>9.427876092077938</v>
      </c>
      <c r="E42" s="61">
        <v>6.2165852778154385</v>
      </c>
      <c r="F42" s="61">
        <v>12.529383928150091</v>
      </c>
    </row>
    <row r="43" spans="1:6" ht="12.75">
      <c r="A43" s="45" t="s">
        <v>30</v>
      </c>
      <c r="B43" s="61">
        <v>1.3085578336963102</v>
      </c>
      <c r="C43" s="61">
        <v>1.444708565183282</v>
      </c>
      <c r="D43" s="61">
        <v>2.9329834664458607</v>
      </c>
      <c r="E43" s="61">
        <v>1.4406978463517148</v>
      </c>
      <c r="F43" s="61">
        <v>1.8583462129266184</v>
      </c>
    </row>
    <row r="44" spans="1:6" ht="12.75">
      <c r="A44" s="45" t="s">
        <v>31</v>
      </c>
      <c r="B44" s="61">
        <v>25.1536412928424</v>
      </c>
      <c r="C44" s="61">
        <v>2.7197847709216787</v>
      </c>
      <c r="D44" s="61">
        <v>19.117982998519736</v>
      </c>
      <c r="E44" s="61">
        <v>2.5583411798535436</v>
      </c>
      <c r="F44" s="61">
        <v>7.483540833110609</v>
      </c>
    </row>
    <row r="45" spans="1:6" ht="12.75">
      <c r="A45" s="43" t="s">
        <v>32</v>
      </c>
      <c r="B45" s="48">
        <v>69.49707942070275</v>
      </c>
      <c r="C45" s="48">
        <v>89.14579574713244</v>
      </c>
      <c r="D45" s="48">
        <v>121.93096513786081</v>
      </c>
      <c r="E45" s="48">
        <v>79.93958563304759</v>
      </c>
      <c r="F45" s="61">
        <v>115.6826909665182</v>
      </c>
    </row>
    <row r="46" spans="1:6" ht="12.75">
      <c r="A46" s="43"/>
      <c r="B46" s="42"/>
      <c r="C46" s="42"/>
      <c r="D46" s="42"/>
      <c r="E46" s="42"/>
      <c r="F46" s="48"/>
    </row>
    <row r="47" spans="1:6" ht="12.75">
      <c r="A47" s="45" t="s">
        <v>33</v>
      </c>
      <c r="B47" s="61">
        <v>0.054088489507968164</v>
      </c>
      <c r="C47" s="61">
        <v>0.2658584535162453</v>
      </c>
      <c r="D47" s="61">
        <v>0.6448051253344272</v>
      </c>
      <c r="E47" s="61">
        <v>0.1214974488099874</v>
      </c>
      <c r="F47" s="61">
        <v>0.39945185578424636</v>
      </c>
    </row>
    <row r="48" spans="1:6" ht="12.75">
      <c r="A48" s="45" t="s">
        <v>34</v>
      </c>
      <c r="B48" s="61">
        <v>23.7984893587363</v>
      </c>
      <c r="C48" s="61">
        <v>34.02616295334715</v>
      </c>
      <c r="D48" s="61">
        <v>41.302740177260176</v>
      </c>
      <c r="E48" s="61">
        <v>27.811032145668747</v>
      </c>
      <c r="F48" s="61">
        <v>43.172578686553344</v>
      </c>
    </row>
    <row r="49" spans="1:6" ht="12.75">
      <c r="A49" s="43" t="s">
        <v>35</v>
      </c>
      <c r="B49" s="61">
        <v>45.752678551474446</v>
      </c>
      <c r="C49" s="61">
        <v>55.38549124730152</v>
      </c>
      <c r="D49" s="61">
        <v>81.27303008593509</v>
      </c>
      <c r="E49" s="61">
        <v>52.2</v>
      </c>
      <c r="F49" s="61">
        <v>72.90956413574906</v>
      </c>
    </row>
    <row r="50" spans="1:6" ht="12.75">
      <c r="A50" s="43"/>
      <c r="B50" s="48"/>
      <c r="C50" s="48"/>
      <c r="D50" s="48"/>
      <c r="E50" s="48"/>
      <c r="F50" s="48"/>
    </row>
    <row r="51" spans="1:6" ht="12.75">
      <c r="A51" s="45" t="s">
        <v>36</v>
      </c>
      <c r="B51" s="61">
        <v>0.248160621008577</v>
      </c>
      <c r="C51" s="61">
        <v>0.5045847335973258</v>
      </c>
      <c r="D51" s="61">
        <v>0.7524986490005706</v>
      </c>
      <c r="E51" s="61">
        <v>0.2786062564578531</v>
      </c>
      <c r="F51" s="61">
        <v>0.8147069886590103</v>
      </c>
    </row>
    <row r="52" spans="1:6" ht="12.75">
      <c r="A52" s="45" t="s">
        <v>37</v>
      </c>
      <c r="B52" s="61">
        <v>3.206886052387243</v>
      </c>
      <c r="C52" s="61">
        <v>6.861072440832327</v>
      </c>
      <c r="D52" s="61">
        <v>12.535066111949844</v>
      </c>
      <c r="E52" s="61">
        <v>4.678053648038245</v>
      </c>
      <c r="F52" s="61">
        <v>8.738071279387059</v>
      </c>
    </row>
    <row r="53" spans="1:6" ht="12.75">
      <c r="A53" s="43" t="s">
        <v>38</v>
      </c>
      <c r="B53" s="61">
        <v>42.79395312009577</v>
      </c>
      <c r="C53" s="61">
        <v>49.02900354006651</v>
      </c>
      <c r="D53" s="61">
        <v>69.49046262298582</v>
      </c>
      <c r="E53" s="61">
        <v>47.85060354460844</v>
      </c>
      <c r="F53" s="61">
        <v>64.98619984502103</v>
      </c>
    </row>
    <row r="54" spans="1:6" ht="12.75">
      <c r="A54" s="43"/>
      <c r="B54" s="48"/>
      <c r="C54" s="48"/>
      <c r="D54" s="48"/>
      <c r="E54" s="48"/>
      <c r="F54" s="48"/>
    </row>
    <row r="55" spans="1:6" ht="12.75">
      <c r="A55" s="43" t="s">
        <v>66</v>
      </c>
      <c r="B55" s="48"/>
      <c r="C55" s="48"/>
      <c r="D55" s="48"/>
      <c r="E55" s="48"/>
      <c r="F55" s="48"/>
    </row>
    <row r="56" spans="1:6" ht="12.75">
      <c r="A56" s="62" t="s">
        <v>67</v>
      </c>
      <c r="B56" s="48">
        <v>33.33225723732818</v>
      </c>
      <c r="C56" s="61">
        <v>26.740521955030697</v>
      </c>
      <c r="D56" s="61">
        <v>46.527905414314546</v>
      </c>
      <c r="E56" s="61">
        <v>36.6894512043503</v>
      </c>
      <c r="F56" s="61">
        <v>36.12378535513848</v>
      </c>
    </row>
    <row r="57" spans="1:6" ht="12.75">
      <c r="A57" s="62" t="s">
        <v>68</v>
      </c>
      <c r="B57" s="61">
        <v>30.405604837952076</v>
      </c>
      <c r="C57" s="61">
        <v>23.247461237163854</v>
      </c>
      <c r="D57" s="61">
        <v>32.024082578255324</v>
      </c>
      <c r="E57" s="61">
        <v>29.75765145093155</v>
      </c>
      <c r="F57" s="61">
        <v>28.577815115639297</v>
      </c>
    </row>
    <row r="58" spans="1:6" ht="12.75">
      <c r="A58" s="42"/>
      <c r="B58" s="42"/>
      <c r="C58" s="42"/>
      <c r="D58" s="42"/>
      <c r="E58" s="42"/>
      <c r="F58" s="95" t="s">
        <v>74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24">
      <selection activeCell="F28" sqref="F28"/>
    </sheetView>
  </sheetViews>
  <sheetFormatPr defaultColWidth="11.421875" defaultRowHeight="12.75"/>
  <cols>
    <col min="1" max="1" width="48.140625" style="0" customWidth="1"/>
    <col min="2" max="5" width="12.57421875" style="0" customWidth="1"/>
    <col min="6" max="6" width="13.421875" style="0" bestFit="1" customWidth="1"/>
  </cols>
  <sheetData>
    <row r="1" ht="12.75">
      <c r="A1" t="s">
        <v>0</v>
      </c>
    </row>
    <row r="2" ht="12.75">
      <c r="A2" t="s">
        <v>1</v>
      </c>
    </row>
    <row r="4" spans="1:6" ht="15">
      <c r="A4" s="1" t="s">
        <v>79</v>
      </c>
      <c r="B4" s="3"/>
      <c r="C4" s="3"/>
      <c r="D4" s="3"/>
      <c r="E4" s="3"/>
      <c r="F4" s="3"/>
    </row>
    <row r="5" spans="1:6" ht="15">
      <c r="A5" s="2"/>
      <c r="B5" s="3"/>
      <c r="C5" s="3"/>
      <c r="D5" s="3"/>
      <c r="E5" s="3"/>
      <c r="F5" s="3"/>
    </row>
    <row r="6" spans="1:6" ht="45">
      <c r="A6" s="4"/>
      <c r="B6" s="5" t="s">
        <v>72</v>
      </c>
      <c r="C6" s="5" t="s">
        <v>50</v>
      </c>
      <c r="D6" s="5" t="s">
        <v>86</v>
      </c>
      <c r="E6" s="5" t="s">
        <v>75</v>
      </c>
      <c r="F6" s="106" t="s">
        <v>73</v>
      </c>
    </row>
    <row r="7" spans="1:6" ht="14.25">
      <c r="A7" s="107"/>
      <c r="B7" s="107"/>
      <c r="C7" s="107"/>
      <c r="D7" s="107"/>
      <c r="E7" s="107"/>
      <c r="F7" s="107"/>
    </row>
    <row r="8" spans="1:6" ht="12.75">
      <c r="A8" s="17" t="s">
        <v>3</v>
      </c>
      <c r="B8" s="108">
        <v>1297.87321472113</v>
      </c>
      <c r="C8" s="109">
        <v>9417.64777804085</v>
      </c>
      <c r="D8" s="109">
        <v>3500.73032600189</v>
      </c>
      <c r="E8" s="109">
        <v>2000.7356944096</v>
      </c>
      <c r="F8" s="109">
        <v>2304.26240316923</v>
      </c>
    </row>
    <row r="9" spans="1:6" ht="12.75">
      <c r="A9" s="14"/>
      <c r="B9" s="67"/>
      <c r="C9" s="44"/>
      <c r="D9" s="44"/>
      <c r="E9" s="44"/>
      <c r="F9" s="44"/>
    </row>
    <row r="10" spans="1:6" ht="12.75">
      <c r="A10" s="17" t="s">
        <v>4</v>
      </c>
      <c r="B10" s="67"/>
      <c r="C10" s="44"/>
      <c r="D10" s="44"/>
      <c r="E10" s="44"/>
      <c r="F10" s="44"/>
    </row>
    <row r="11" spans="1:6" ht="12.75">
      <c r="A11" s="9"/>
      <c r="B11" s="67"/>
      <c r="C11" s="44"/>
      <c r="D11" s="44"/>
      <c r="E11" s="44"/>
      <c r="F11" s="44"/>
    </row>
    <row r="12" spans="1:6" ht="12.75">
      <c r="A12" s="14" t="s">
        <v>5</v>
      </c>
      <c r="B12" s="101">
        <v>40.3106797040102</v>
      </c>
      <c r="C12" s="56">
        <v>78.2122088086059</v>
      </c>
      <c r="D12" s="56">
        <v>63.055703962902</v>
      </c>
      <c r="E12" s="56">
        <v>38.0877886138823</v>
      </c>
      <c r="F12" s="56">
        <v>81.6417282339397</v>
      </c>
    </row>
    <row r="13" spans="1:6" ht="12.75">
      <c r="A13" s="14" t="s">
        <v>80</v>
      </c>
      <c r="B13" s="101">
        <v>34.2970157870147</v>
      </c>
      <c r="C13" s="56">
        <v>69.7059528669444</v>
      </c>
      <c r="D13" s="56">
        <v>55.553656580474</v>
      </c>
      <c r="E13" s="56">
        <v>30.5711998286588</v>
      </c>
      <c r="F13" s="56">
        <v>73.2817859970911</v>
      </c>
    </row>
    <row r="14" spans="1:6" ht="12.75">
      <c r="A14" s="14" t="s">
        <v>7</v>
      </c>
      <c r="B14" s="110" t="s">
        <v>83</v>
      </c>
      <c r="C14" s="58">
        <v>59.7680488051946</v>
      </c>
      <c r="D14" s="111" t="s">
        <v>83</v>
      </c>
      <c r="E14" s="58">
        <v>11.7159456597372</v>
      </c>
      <c r="F14" s="56">
        <v>39.1788754229374</v>
      </c>
    </row>
    <row r="15" spans="1:6" ht="12.75">
      <c r="A15" s="14" t="s">
        <v>8</v>
      </c>
      <c r="B15" s="110" t="s">
        <v>83</v>
      </c>
      <c r="C15" s="111" t="s">
        <v>83</v>
      </c>
      <c r="D15" s="58">
        <v>196.146098164044</v>
      </c>
      <c r="E15" s="111" t="s">
        <v>83</v>
      </c>
      <c r="F15" s="111" t="s">
        <v>83</v>
      </c>
    </row>
    <row r="16" spans="1:6" ht="12.75">
      <c r="A16" s="14" t="s">
        <v>9</v>
      </c>
      <c r="B16" s="110" t="s">
        <v>83</v>
      </c>
      <c r="C16" s="111" t="s">
        <v>83</v>
      </c>
      <c r="D16" s="58">
        <v>1234.73170167071</v>
      </c>
      <c r="E16" s="58">
        <v>41.8191496382705</v>
      </c>
      <c r="F16" s="58">
        <v>174.901074109272</v>
      </c>
    </row>
    <row r="17" spans="1:6" ht="12.75">
      <c r="A17" s="14" t="s">
        <v>10</v>
      </c>
      <c r="B17" s="110" t="s">
        <v>83</v>
      </c>
      <c r="C17" s="111" t="s">
        <v>83</v>
      </c>
      <c r="D17" s="111" t="s">
        <v>83</v>
      </c>
      <c r="E17" s="58">
        <v>69197.3129794469</v>
      </c>
      <c r="F17" s="58">
        <v>1228.19185867962</v>
      </c>
    </row>
    <row r="18" spans="1:6" ht="12.75">
      <c r="A18" s="14" t="s">
        <v>11</v>
      </c>
      <c r="B18" s="101">
        <v>2.29461225759587</v>
      </c>
      <c r="C18" s="56">
        <v>1.90939099271032</v>
      </c>
      <c r="D18" s="56">
        <v>2.35456177798253</v>
      </c>
      <c r="E18" s="56">
        <v>1.45631490520955</v>
      </c>
      <c r="F18" s="56">
        <v>2.39559946671348</v>
      </c>
    </row>
    <row r="19" spans="1:6" ht="12.75">
      <c r="A19" s="14" t="s">
        <v>59</v>
      </c>
      <c r="B19" s="101">
        <v>1.42160988423804</v>
      </c>
      <c r="C19" s="56">
        <v>1.74901302091385</v>
      </c>
      <c r="D19" s="56">
        <v>1.48603368779656</v>
      </c>
      <c r="E19" s="56">
        <v>1.27191174094972</v>
      </c>
      <c r="F19" s="56">
        <v>1.77061813516714</v>
      </c>
    </row>
    <row r="20" spans="1:6" ht="12.75">
      <c r="A20" s="14"/>
      <c r="B20" s="112"/>
      <c r="C20" s="60"/>
      <c r="D20" s="60"/>
      <c r="E20" s="60"/>
      <c r="F20" s="60"/>
    </row>
    <row r="21" spans="1:6" ht="12.75">
      <c r="A21" s="17" t="s">
        <v>21</v>
      </c>
      <c r="B21" s="67"/>
      <c r="C21" s="44"/>
      <c r="D21" s="44"/>
      <c r="E21" s="44"/>
      <c r="F21" s="44"/>
    </row>
    <row r="22" spans="1:6" ht="12.75">
      <c r="A22" s="9"/>
      <c r="B22" s="67"/>
      <c r="C22" s="44"/>
      <c r="D22" s="44"/>
      <c r="E22" s="44"/>
      <c r="F22" s="44"/>
    </row>
    <row r="23" spans="1:6" ht="12.75">
      <c r="A23" s="14" t="s">
        <v>12</v>
      </c>
      <c r="B23" s="113">
        <v>35.3192871014197</v>
      </c>
      <c r="C23" s="114">
        <v>91.0698948778538</v>
      </c>
      <c r="D23" s="114">
        <v>98.5931863593398</v>
      </c>
      <c r="E23" s="114">
        <v>47.1383166994228</v>
      </c>
      <c r="F23" s="114">
        <v>77.5889632750289</v>
      </c>
    </row>
    <row r="24" spans="1:6" ht="12.75">
      <c r="A24" s="14" t="s">
        <v>13</v>
      </c>
      <c r="B24" s="113">
        <v>24.0086507634622</v>
      </c>
      <c r="C24" s="114">
        <v>40.8809699009687</v>
      </c>
      <c r="D24" s="114">
        <v>34.0091054964759</v>
      </c>
      <c r="E24" s="114">
        <v>19.2858461617611</v>
      </c>
      <c r="F24" s="114">
        <v>54.0300648434768</v>
      </c>
    </row>
    <row r="25" spans="1:6" ht="12.75">
      <c r="A25" s="14" t="s">
        <v>14</v>
      </c>
      <c r="B25" s="113">
        <v>139.608396488093</v>
      </c>
      <c r="C25" s="114">
        <v>290.017808994535</v>
      </c>
      <c r="D25" s="114">
        <v>415.351530017163</v>
      </c>
      <c r="E25" s="114">
        <v>200.289399741044</v>
      </c>
      <c r="F25" s="114">
        <v>330.680193656846</v>
      </c>
    </row>
    <row r="26" spans="1:6" ht="12.75">
      <c r="A26" s="14" t="s">
        <v>81</v>
      </c>
      <c r="B26" s="113">
        <v>97.5455088229031</v>
      </c>
      <c r="C26" s="114">
        <v>255.644134955207</v>
      </c>
      <c r="D26" s="114">
        <v>362.190981747874</v>
      </c>
      <c r="E26" s="114">
        <v>168.026808844202</v>
      </c>
      <c r="F26" s="114">
        <v>289.537257763004</v>
      </c>
    </row>
    <row r="27" spans="1:6" ht="12.75">
      <c r="A27" s="14" t="s">
        <v>16</v>
      </c>
      <c r="B27" s="113">
        <v>70.0894715690751</v>
      </c>
      <c r="C27" s="114">
        <v>136.722328517265</v>
      </c>
      <c r="D27" s="114">
        <v>244.745282216066</v>
      </c>
      <c r="E27" s="114">
        <v>96.4984186316382</v>
      </c>
      <c r="F27" s="114">
        <v>150.474624866204</v>
      </c>
    </row>
    <row r="28" spans="1:6" ht="12.75">
      <c r="A28" s="14" t="s">
        <v>82</v>
      </c>
      <c r="B28" s="113">
        <v>22.3817892390267</v>
      </c>
      <c r="C28" s="114">
        <v>84.7946163346661</v>
      </c>
      <c r="D28" s="114">
        <v>203.133579893224</v>
      </c>
      <c r="E28" s="114">
        <v>29.3155087530024</v>
      </c>
      <c r="F28" s="114">
        <v>88.6790737359997</v>
      </c>
    </row>
    <row r="29" spans="1:6" ht="12.75">
      <c r="A29" s="14" t="s">
        <v>18</v>
      </c>
      <c r="B29" s="113">
        <v>123.374543679381</v>
      </c>
      <c r="C29" s="114">
        <v>246.481516513351</v>
      </c>
      <c r="D29" s="114">
        <v>243.347138402051</v>
      </c>
      <c r="E29" s="114">
        <v>135.852035926621</v>
      </c>
      <c r="F29" s="114">
        <v>225.263517680224</v>
      </c>
    </row>
    <row r="30" spans="1:6" ht="12.75">
      <c r="A30" s="14" t="s">
        <v>19</v>
      </c>
      <c r="B30" s="113">
        <v>87.4617999147461</v>
      </c>
      <c r="C30" s="114">
        <v>182.681347924143</v>
      </c>
      <c r="D30" s="114">
        <v>419.929575493297</v>
      </c>
      <c r="E30" s="114">
        <v>163.508856717865</v>
      </c>
      <c r="F30" s="114">
        <v>259.252115789592</v>
      </c>
    </row>
    <row r="31" spans="1:6" ht="12.75">
      <c r="A31" s="14"/>
      <c r="B31" s="67"/>
      <c r="C31" s="44"/>
      <c r="D31" s="44"/>
      <c r="E31" s="44"/>
      <c r="F31" s="44"/>
    </row>
    <row r="32" spans="1:6" ht="12.75">
      <c r="A32" s="17" t="s">
        <v>22</v>
      </c>
      <c r="B32" s="67"/>
      <c r="C32" s="44"/>
      <c r="D32" s="44"/>
      <c r="E32" s="44"/>
      <c r="F32" s="44"/>
    </row>
    <row r="33" spans="1:6" ht="12.75">
      <c r="A33" s="9"/>
      <c r="B33" s="67"/>
      <c r="C33" s="44"/>
      <c r="D33" s="44"/>
      <c r="E33" s="44"/>
      <c r="F33" s="44"/>
    </row>
    <row r="34" spans="1:6" ht="12.75">
      <c r="A34" s="14" t="s">
        <v>20</v>
      </c>
      <c r="B34" s="115">
        <v>173.201875102052</v>
      </c>
      <c r="C34" s="116">
        <v>220.5567506028</v>
      </c>
      <c r="D34" s="116">
        <v>636.264455720146</v>
      </c>
      <c r="E34" s="116">
        <v>269.455912365035</v>
      </c>
      <c r="F34" s="116">
        <v>283.529398677719</v>
      </c>
    </row>
    <row r="35" spans="1:6" ht="12.75">
      <c r="A35" s="14" t="s">
        <v>23</v>
      </c>
      <c r="B35" s="117">
        <v>0.0181881211699672</v>
      </c>
      <c r="C35" s="116">
        <v>0.0934937918532001</v>
      </c>
      <c r="D35" s="116">
        <v>0.548417949006084</v>
      </c>
      <c r="E35" s="116">
        <v>0.010786462037903</v>
      </c>
      <c r="F35" s="116">
        <v>0.178029816915987</v>
      </c>
    </row>
    <row r="36" spans="1:6" ht="12.75">
      <c r="A36" s="14" t="s">
        <v>24</v>
      </c>
      <c r="B36" s="117">
        <v>47.017031853151</v>
      </c>
      <c r="C36" s="116">
        <v>77.7168563326225</v>
      </c>
      <c r="D36" s="116">
        <v>401.186248691309</v>
      </c>
      <c r="E36" s="116">
        <v>138.115900689395</v>
      </c>
      <c r="F36" s="116">
        <v>105.608812150088</v>
      </c>
    </row>
    <row r="37" spans="1:6" ht="12.75">
      <c r="A37" s="14" t="s">
        <v>25</v>
      </c>
      <c r="B37" s="117">
        <v>38.2887369986281</v>
      </c>
      <c r="C37" s="116">
        <v>63.0422022844425</v>
      </c>
      <c r="D37" s="116">
        <v>115.700949499829</v>
      </c>
      <c r="E37" s="116">
        <v>60.9740346855028</v>
      </c>
      <c r="F37" s="116">
        <v>73.2403030284464</v>
      </c>
    </row>
    <row r="38" spans="1:6" ht="12.75">
      <c r="A38" s="17" t="s">
        <v>26</v>
      </c>
      <c r="B38" s="118">
        <v>87.9142943714429</v>
      </c>
      <c r="C38" s="119">
        <v>79.8911857775879</v>
      </c>
      <c r="D38" s="119">
        <v>119.925675478013</v>
      </c>
      <c r="E38" s="119">
        <v>70.3767634521751</v>
      </c>
      <c r="F38" s="119">
        <v>104.858313316101</v>
      </c>
    </row>
    <row r="39" spans="1:6" ht="12.75">
      <c r="A39" s="17"/>
      <c r="B39" s="67"/>
      <c r="C39" s="44"/>
      <c r="D39" s="44"/>
      <c r="E39" s="44"/>
      <c r="F39" s="44"/>
    </row>
    <row r="40" spans="1:6" ht="12.75">
      <c r="A40" s="14" t="s">
        <v>27</v>
      </c>
      <c r="B40" s="120">
        <v>0</v>
      </c>
      <c r="C40" s="121">
        <v>0</v>
      </c>
      <c r="D40" s="121">
        <v>0</v>
      </c>
      <c r="E40" s="121">
        <v>0</v>
      </c>
      <c r="F40" s="121">
        <v>0</v>
      </c>
    </row>
    <row r="41" spans="1:6" ht="12.75">
      <c r="A41" s="14" t="s">
        <v>28</v>
      </c>
      <c r="B41" s="117">
        <v>10.5613206996959</v>
      </c>
      <c r="C41" s="116">
        <v>29.7410268896257</v>
      </c>
      <c r="D41" s="116">
        <v>18.8443511390784</v>
      </c>
      <c r="E41" s="116">
        <v>11.6395074897578</v>
      </c>
      <c r="F41" s="116">
        <v>30.9457322201639</v>
      </c>
    </row>
    <row r="42" spans="1:6" ht="12.75">
      <c r="A42" s="39" t="s">
        <v>47</v>
      </c>
      <c r="B42" s="117">
        <v>7.67348140972872</v>
      </c>
      <c r="C42" s="116">
        <v>10.8984779655675</v>
      </c>
      <c r="D42" s="116">
        <v>10.1246866618765</v>
      </c>
      <c r="E42" s="116">
        <v>6.19640263473748</v>
      </c>
      <c r="F42" s="116">
        <v>11.8330628569393</v>
      </c>
    </row>
    <row r="43" spans="1:6" ht="12.75">
      <c r="A43" s="14" t="s">
        <v>30</v>
      </c>
      <c r="B43" s="117">
        <v>1.71134608595764</v>
      </c>
      <c r="C43" s="116">
        <v>1.50694047353842</v>
      </c>
      <c r="D43" s="116">
        <v>2.80321399266716</v>
      </c>
      <c r="E43" s="116">
        <v>1.97704703563139</v>
      </c>
      <c r="F43" s="116">
        <v>2.06241549777366</v>
      </c>
    </row>
    <row r="44" spans="1:6" ht="12.75">
      <c r="A44" s="14" t="s">
        <v>31</v>
      </c>
      <c r="B44" s="117">
        <v>19.2083802326371</v>
      </c>
      <c r="C44" s="116">
        <v>3.67773379401987</v>
      </c>
      <c r="D44" s="116">
        <v>24.2521199092839</v>
      </c>
      <c r="E44" s="116">
        <v>3.77647004066487</v>
      </c>
      <c r="F44" s="116">
        <v>12.6701186107396</v>
      </c>
    </row>
    <row r="45" spans="1:6" ht="12.75">
      <c r="A45" s="17" t="s">
        <v>32</v>
      </c>
      <c r="B45" s="122">
        <v>69.8824073428153</v>
      </c>
      <c r="C45" s="123">
        <v>93.5490604340879</v>
      </c>
      <c r="D45" s="123">
        <v>101.590006053264</v>
      </c>
      <c r="E45" s="123">
        <v>70.0663512308991</v>
      </c>
      <c r="F45" s="119">
        <v>109.238448570812</v>
      </c>
    </row>
    <row r="46" spans="1:6" ht="12.75">
      <c r="A46" s="17"/>
      <c r="B46" s="124"/>
      <c r="C46" s="125"/>
      <c r="D46" s="125"/>
      <c r="E46" s="125"/>
      <c r="F46" s="48"/>
    </row>
    <row r="47" spans="1:6" ht="12.75">
      <c r="A47" s="14" t="s">
        <v>33</v>
      </c>
      <c r="B47" s="117">
        <v>0.386431884554176</v>
      </c>
      <c r="C47" s="116">
        <v>0.182750803782912</v>
      </c>
      <c r="D47" s="116">
        <v>0.635131549282112</v>
      </c>
      <c r="E47" s="116">
        <v>0.125870505596507</v>
      </c>
      <c r="F47" s="116">
        <v>0.275842492761738</v>
      </c>
    </row>
    <row r="48" spans="1:6" ht="12.75">
      <c r="A48" s="14" t="s">
        <v>34</v>
      </c>
      <c r="B48" s="117">
        <v>24.404960782829</v>
      </c>
      <c r="C48" s="116">
        <v>35.1638458743469</v>
      </c>
      <c r="D48" s="116">
        <v>46.0533239541067</v>
      </c>
      <c r="E48" s="116">
        <v>29.615184130266</v>
      </c>
      <c r="F48" s="116">
        <v>43.8287354900046</v>
      </c>
    </row>
    <row r="49" spans="1:6" ht="12.75">
      <c r="A49" s="17" t="s">
        <v>35</v>
      </c>
      <c r="B49" s="118">
        <v>45.8638784445405</v>
      </c>
      <c r="C49" s="119">
        <v>58.5679653635239</v>
      </c>
      <c r="D49" s="119">
        <v>56.1718136484395</v>
      </c>
      <c r="E49" s="119">
        <v>40.5770376062297</v>
      </c>
      <c r="F49" s="119">
        <v>65.6855555735694</v>
      </c>
    </row>
    <row r="50" spans="1:6" ht="12.75">
      <c r="A50" s="17"/>
      <c r="B50" s="126"/>
      <c r="C50" s="48"/>
      <c r="D50" s="48"/>
      <c r="E50" s="48"/>
      <c r="F50" s="48"/>
    </row>
    <row r="51" spans="1:6" ht="12.75">
      <c r="A51" s="14" t="s">
        <v>36</v>
      </c>
      <c r="B51" s="117">
        <v>0.305835386337244</v>
      </c>
      <c r="C51" s="116">
        <v>0.534169378886783</v>
      </c>
      <c r="D51" s="116">
        <v>0.829239458640685</v>
      </c>
      <c r="E51" s="116">
        <v>0.274608142132029</v>
      </c>
      <c r="F51" s="116">
        <v>0.554179085249488</v>
      </c>
    </row>
    <row r="52" spans="1:6" ht="12.75">
      <c r="A52" s="14" t="s">
        <v>37</v>
      </c>
      <c r="B52" s="117">
        <v>2.76232724360007</v>
      </c>
      <c r="C52" s="116">
        <v>6.51815705422115</v>
      </c>
      <c r="D52" s="116">
        <v>13.6790963687063</v>
      </c>
      <c r="E52" s="116">
        <v>4.81566532764174</v>
      </c>
      <c r="F52" s="116">
        <v>8.62863576205977</v>
      </c>
    </row>
    <row r="53" spans="1:6" ht="12.75">
      <c r="A53" s="17" t="s">
        <v>38</v>
      </c>
      <c r="B53" s="118">
        <v>43.4073865872777</v>
      </c>
      <c r="C53" s="119">
        <v>52.5839776881896</v>
      </c>
      <c r="D53" s="119">
        <v>43.3219567383739</v>
      </c>
      <c r="E53" s="119">
        <v>36.03598042072</v>
      </c>
      <c r="F53" s="119">
        <v>57.6110988967591</v>
      </c>
    </row>
    <row r="54" spans="1:6" ht="12.75">
      <c r="A54" s="17"/>
      <c r="B54" s="126"/>
      <c r="C54" s="48"/>
      <c r="D54" s="48"/>
      <c r="E54" s="48"/>
      <c r="F54" s="48"/>
    </row>
    <row r="55" spans="1:6" ht="12.75">
      <c r="A55" s="17" t="s">
        <v>66</v>
      </c>
      <c r="B55" s="126"/>
      <c r="C55" s="48"/>
      <c r="D55" s="48"/>
      <c r="E55" s="48"/>
      <c r="F55" s="48"/>
    </row>
    <row r="56" spans="1:6" ht="12.75">
      <c r="A56" s="92" t="s">
        <v>67</v>
      </c>
      <c r="B56" s="122">
        <v>33.806622187334</v>
      </c>
      <c r="C56" s="119">
        <v>30.3590132770453</v>
      </c>
      <c r="D56" s="119">
        <v>38.1912972197381</v>
      </c>
      <c r="E56" s="119">
        <v>26.9251400132668</v>
      </c>
      <c r="F56" s="119">
        <v>30.5480081295166</v>
      </c>
    </row>
    <row r="57" spans="1:6" ht="12.75">
      <c r="A57" s="92" t="s">
        <v>68</v>
      </c>
      <c r="B57" s="118">
        <v>31.0268825553343</v>
      </c>
      <c r="C57" s="119">
        <v>25.5547604565296</v>
      </c>
      <c r="D57" s="119">
        <v>23.5365780746282</v>
      </c>
      <c r="E57" s="119">
        <v>13.0226752231513</v>
      </c>
      <c r="F57" s="119">
        <v>23.5482961060676</v>
      </c>
    </row>
    <row r="58" spans="1:6" ht="12.75">
      <c r="A58" s="92"/>
      <c r="B58" s="116"/>
      <c r="C58" s="116"/>
      <c r="D58" s="116"/>
      <c r="E58" s="116"/>
      <c r="F58" s="116"/>
    </row>
    <row r="59" spans="1:6" ht="12.75">
      <c r="A59" s="127" t="s">
        <v>84</v>
      </c>
      <c r="B59" s="125"/>
      <c r="C59" s="125"/>
      <c r="D59" s="125"/>
      <c r="E59" s="125"/>
      <c r="F59" s="125"/>
    </row>
    <row r="60" spans="1:6" ht="12.75">
      <c r="A60" s="42" t="s">
        <v>85</v>
      </c>
      <c r="B60" s="42"/>
      <c r="C60" s="42"/>
      <c r="D60" s="42"/>
      <c r="E60" s="42"/>
      <c r="F60" s="42"/>
    </row>
    <row r="61" spans="1:6" ht="14.25">
      <c r="A61" s="107"/>
      <c r="B61" s="107"/>
      <c r="C61" s="107"/>
      <c r="D61" s="107"/>
      <c r="E61" s="107"/>
      <c r="F61" s="107"/>
    </row>
    <row r="62" spans="1:6" ht="14.25">
      <c r="A62" s="107"/>
      <c r="B62" s="107"/>
      <c r="C62" s="107"/>
      <c r="D62" s="107"/>
      <c r="E62" s="107"/>
      <c r="F62" s="107"/>
    </row>
    <row r="63" spans="1:6" ht="14.25">
      <c r="A63" s="107"/>
      <c r="B63" s="107"/>
      <c r="C63" s="107"/>
      <c r="D63" s="107"/>
      <c r="E63" s="107"/>
      <c r="F63" s="107"/>
    </row>
    <row r="64" spans="1:6" ht="14.25">
      <c r="A64" s="107"/>
      <c r="B64" s="107"/>
      <c r="C64" s="107"/>
      <c r="D64" s="107"/>
      <c r="E64" s="107"/>
      <c r="F64" s="107"/>
    </row>
    <row r="65" spans="1:6" ht="14.25">
      <c r="A65" s="107"/>
      <c r="B65" s="107"/>
      <c r="C65" s="107"/>
      <c r="D65" s="107"/>
      <c r="E65" s="107"/>
      <c r="F65" s="107"/>
    </row>
    <row r="66" spans="1:6" ht="14.25">
      <c r="A66" s="107"/>
      <c r="B66" s="107"/>
      <c r="C66" s="107"/>
      <c r="D66" s="107"/>
      <c r="E66" s="107"/>
      <c r="F66" s="107"/>
    </row>
    <row r="67" spans="1:6" ht="14.25">
      <c r="A67" s="107"/>
      <c r="B67" s="107"/>
      <c r="C67" s="107"/>
      <c r="D67" s="107"/>
      <c r="E67" s="107"/>
      <c r="F67" s="107"/>
    </row>
    <row r="68" spans="1:6" ht="14.25">
      <c r="A68" s="107"/>
      <c r="B68" s="107"/>
      <c r="C68" s="107"/>
      <c r="D68" s="107"/>
      <c r="E68" s="107"/>
      <c r="F68" s="107"/>
    </row>
    <row r="69" spans="1:6" ht="14.25">
      <c r="A69" s="107"/>
      <c r="B69" s="107"/>
      <c r="C69" s="107"/>
      <c r="D69" s="107"/>
      <c r="E69" s="107"/>
      <c r="F69" s="107"/>
    </row>
    <row r="70" spans="1:6" ht="14.25">
      <c r="A70" s="107"/>
      <c r="B70" s="107"/>
      <c r="C70" s="107"/>
      <c r="D70" s="107"/>
      <c r="E70" s="107"/>
      <c r="F70" s="10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20">
      <selection activeCell="A8" sqref="A8"/>
    </sheetView>
  </sheetViews>
  <sheetFormatPr defaultColWidth="11.421875" defaultRowHeight="12.75"/>
  <cols>
    <col min="1" max="1" width="48.140625" style="0" customWidth="1"/>
  </cols>
  <sheetData>
    <row r="1" ht="12.75">
      <c r="A1" t="s">
        <v>0</v>
      </c>
    </row>
    <row r="2" ht="12.75">
      <c r="A2" t="s">
        <v>1</v>
      </c>
    </row>
    <row r="4" spans="1:6" ht="15">
      <c r="A4" s="1" t="s">
        <v>87</v>
      </c>
      <c r="B4" s="3"/>
      <c r="C4" s="3"/>
      <c r="D4" s="3"/>
      <c r="E4" s="3"/>
      <c r="F4" s="3"/>
    </row>
    <row r="5" spans="1:6" ht="15">
      <c r="A5" s="2"/>
      <c r="B5" s="3"/>
      <c r="C5" s="3"/>
      <c r="D5" s="3"/>
      <c r="E5" s="3"/>
      <c r="F5" s="3"/>
    </row>
    <row r="6" spans="1:6" ht="24">
      <c r="A6" s="4"/>
      <c r="B6" s="10" t="s">
        <v>72</v>
      </c>
      <c r="C6" s="10" t="s">
        <v>50</v>
      </c>
      <c r="D6" s="10" t="s">
        <v>86</v>
      </c>
      <c r="E6" s="10" t="s">
        <v>75</v>
      </c>
      <c r="F6" s="41" t="s">
        <v>73</v>
      </c>
    </row>
    <row r="7" spans="1:6" ht="12.75">
      <c r="A7" s="8"/>
      <c r="B7" s="8"/>
      <c r="C7" s="8"/>
      <c r="D7" s="8"/>
      <c r="E7" s="8"/>
      <c r="F7" s="8"/>
    </row>
    <row r="8" spans="1:6" ht="12.75">
      <c r="A8" s="128" t="s">
        <v>89</v>
      </c>
      <c r="B8" s="150">
        <v>1244.26124496258</v>
      </c>
      <c r="C8" s="129">
        <v>9702.49197299766</v>
      </c>
      <c r="D8" s="129">
        <v>3551.19497151034</v>
      </c>
      <c r="E8" s="129">
        <v>1932.68578522718</v>
      </c>
      <c r="F8" s="129">
        <v>2265.69248076173</v>
      </c>
    </row>
    <row r="9" spans="1:6" ht="12.75">
      <c r="A9" s="130" t="s">
        <v>88</v>
      </c>
      <c r="B9" s="151"/>
      <c r="C9" s="131"/>
      <c r="D9" s="131"/>
      <c r="E9" s="131"/>
      <c r="F9" s="131"/>
    </row>
    <row r="10" spans="1:6" ht="12.75">
      <c r="A10" s="130"/>
      <c r="B10" s="151"/>
      <c r="C10" s="131"/>
      <c r="D10" s="131"/>
      <c r="E10" s="131"/>
      <c r="F10" s="131"/>
    </row>
    <row r="11" spans="1:6" ht="12.75">
      <c r="A11" s="132" t="s">
        <v>104</v>
      </c>
      <c r="B11" s="152">
        <v>43.142398093608</v>
      </c>
      <c r="C11" s="133">
        <v>78.9862113726659</v>
      </c>
      <c r="D11" s="133">
        <v>61.8437618911468</v>
      </c>
      <c r="E11" s="133">
        <v>40.5113112030155</v>
      </c>
      <c r="F11" s="133">
        <v>78.8870256371987</v>
      </c>
    </row>
    <row r="12" spans="1:6" ht="12.75">
      <c r="A12" s="132" t="s">
        <v>90</v>
      </c>
      <c r="B12" s="152">
        <v>37.310178276408</v>
      </c>
      <c r="C12" s="133">
        <v>70.415822174252</v>
      </c>
      <c r="D12" s="133">
        <v>54.5188536244653</v>
      </c>
      <c r="E12" s="133">
        <v>33.5138764837335</v>
      </c>
      <c r="F12" s="133">
        <v>71.547987528781</v>
      </c>
    </row>
    <row r="13" spans="1:6" ht="12.75">
      <c r="A13" s="132" t="s">
        <v>7</v>
      </c>
      <c r="B13" s="153"/>
      <c r="C13" s="134">
        <v>61.4167816172602</v>
      </c>
      <c r="D13" s="134">
        <v>5.32221572846651</v>
      </c>
      <c r="E13" s="134">
        <v>11.7320061513943</v>
      </c>
      <c r="F13" s="134">
        <v>37.8026126237927</v>
      </c>
    </row>
    <row r="14" spans="1:6" ht="12.75">
      <c r="A14" s="132" t="s">
        <v>91</v>
      </c>
      <c r="B14" s="154">
        <v>12.58945683025</v>
      </c>
      <c r="C14" s="134">
        <v>9.49148078296024</v>
      </c>
      <c r="D14" s="134">
        <v>2072</v>
      </c>
      <c r="E14" s="134">
        <v>34.1530366625686</v>
      </c>
      <c r="F14" s="134">
        <v>187</v>
      </c>
    </row>
    <row r="15" spans="1:6" ht="12.75">
      <c r="A15" s="132" t="s">
        <v>10</v>
      </c>
      <c r="B15" s="154">
        <v>0</v>
      </c>
      <c r="C15" s="134">
        <v>34.3025631359826</v>
      </c>
      <c r="D15" s="134">
        <v>0</v>
      </c>
      <c r="E15" s="134">
        <v>41090.5558787156</v>
      </c>
      <c r="F15" s="134">
        <v>1439.4768943577</v>
      </c>
    </row>
    <row r="16" spans="1:6" ht="12.75">
      <c r="A16" s="132" t="s">
        <v>11</v>
      </c>
      <c r="B16" s="154">
        <v>2.1070682335015</v>
      </c>
      <c r="C16" s="134">
        <v>1.85615681249946</v>
      </c>
      <c r="D16" s="134">
        <v>2.34051387217122</v>
      </c>
      <c r="E16" s="134">
        <v>1.48858885793185</v>
      </c>
      <c r="F16" s="134">
        <v>1.97456903168519</v>
      </c>
    </row>
    <row r="17" spans="1:6" ht="12.75">
      <c r="A17" s="132" t="s">
        <v>92</v>
      </c>
      <c r="B17" s="154">
        <v>1.33611463971126</v>
      </c>
      <c r="C17" s="134">
        <v>1.69333476005078</v>
      </c>
      <c r="D17" s="134">
        <v>1.44378654457802</v>
      </c>
      <c r="E17" s="134">
        <v>1.3122008417572</v>
      </c>
      <c r="F17" s="134">
        <v>1.57871184396564</v>
      </c>
    </row>
    <row r="18" spans="1:6" ht="12.75">
      <c r="A18" s="132"/>
      <c r="B18" s="154"/>
      <c r="C18" s="134"/>
      <c r="D18" s="134"/>
      <c r="E18" s="134"/>
      <c r="F18" s="134"/>
    </row>
    <row r="19" spans="1:6" ht="12.75">
      <c r="A19" s="130" t="s">
        <v>105</v>
      </c>
      <c r="B19" s="151"/>
      <c r="C19" s="131"/>
      <c r="D19" s="131"/>
      <c r="E19" s="131"/>
      <c r="F19" s="131"/>
    </row>
    <row r="20" spans="1:6" ht="12.75">
      <c r="A20" s="130"/>
      <c r="B20" s="151"/>
      <c r="C20" s="131"/>
      <c r="D20" s="131"/>
      <c r="E20" s="131"/>
      <c r="F20" s="131"/>
    </row>
    <row r="21" spans="1:6" ht="12.75">
      <c r="A21" s="132" t="s">
        <v>12</v>
      </c>
      <c r="B21" s="152">
        <v>46.8039631479349</v>
      </c>
      <c r="C21" s="133">
        <v>95.0088573462305</v>
      </c>
      <c r="D21" s="133">
        <v>66.1129190783938</v>
      </c>
      <c r="E21" s="133">
        <v>55.1454274601206</v>
      </c>
      <c r="F21" s="133">
        <v>78.8745990241136</v>
      </c>
    </row>
    <row r="22" spans="1:6" ht="12.75">
      <c r="A22" s="132" t="s">
        <v>13</v>
      </c>
      <c r="B22" s="152">
        <v>19.2792057916198</v>
      </c>
      <c r="C22" s="133">
        <v>28.0952869054808</v>
      </c>
      <c r="D22" s="133">
        <v>14.5722609471212</v>
      </c>
      <c r="E22" s="133">
        <v>20.6093279247835</v>
      </c>
      <c r="F22" s="133">
        <v>29.6278493540386</v>
      </c>
    </row>
    <row r="23" spans="1:6" ht="12.75">
      <c r="A23" s="132" t="s">
        <v>93</v>
      </c>
      <c r="B23" s="152">
        <v>151.035936651738</v>
      </c>
      <c r="C23" s="133">
        <v>294.798877852183</v>
      </c>
      <c r="D23" s="133">
        <v>443.604690319382</v>
      </c>
      <c r="E23" s="133">
        <v>212.98967798632</v>
      </c>
      <c r="F23" s="133">
        <v>320.076129548092</v>
      </c>
    </row>
    <row r="24" spans="1:6" ht="12.75">
      <c r="A24" s="132" t="s">
        <v>94</v>
      </c>
      <c r="B24" s="152">
        <v>107.812819314621</v>
      </c>
      <c r="C24" s="133">
        <v>257.859257960676</v>
      </c>
      <c r="D24" s="133">
        <v>389.536219700546</v>
      </c>
      <c r="E24" s="133">
        <v>180.01658234557</v>
      </c>
      <c r="F24" s="133">
        <v>277.71922393949</v>
      </c>
    </row>
    <row r="25" spans="1:6" ht="12.75">
      <c r="A25" s="132" t="s">
        <v>95</v>
      </c>
      <c r="B25" s="152">
        <v>76.1327929591118</v>
      </c>
      <c r="C25" s="133">
        <v>142.383481480045</v>
      </c>
      <c r="D25" s="133">
        <v>226.945075710575</v>
      </c>
      <c r="E25" s="133">
        <v>110.380237589576</v>
      </c>
      <c r="F25" s="133">
        <v>145.590795089633</v>
      </c>
    </row>
    <row r="26" spans="1:6" ht="12.75">
      <c r="A26" s="132" t="s">
        <v>96</v>
      </c>
      <c r="B26" s="152">
        <v>19.9465564454582</v>
      </c>
      <c r="C26" s="133">
        <v>90.6644466833994</v>
      </c>
      <c r="D26" s="133">
        <v>186.51144121475</v>
      </c>
      <c r="E26" s="133">
        <v>33.1917762552816</v>
      </c>
      <c r="F26" s="133">
        <v>82.2633714817783</v>
      </c>
    </row>
    <row r="27" spans="1:6" ht="12.75">
      <c r="A27" s="132" t="s">
        <v>18</v>
      </c>
      <c r="B27" s="152">
        <v>134.343233026141</v>
      </c>
      <c r="C27" s="133">
        <v>245.497411171519</v>
      </c>
      <c r="D27" s="133">
        <v>212.317918808262</v>
      </c>
      <c r="E27" s="133">
        <v>139.550678609396</v>
      </c>
      <c r="F27" s="133">
        <v>244.962998643297</v>
      </c>
    </row>
    <row r="28" spans="1:6" ht="12.75">
      <c r="A28" s="132" t="s">
        <v>19</v>
      </c>
      <c r="B28" s="152">
        <v>93.8711211080446</v>
      </c>
      <c r="C28" s="133">
        <v>194.425195533414</v>
      </c>
      <c r="D28" s="133">
        <v>461.261776602981</v>
      </c>
      <c r="E28" s="133">
        <v>186.394918462249</v>
      </c>
      <c r="F28" s="133">
        <v>224.192894557624</v>
      </c>
    </row>
    <row r="29" spans="1:6" ht="12.75">
      <c r="A29" s="132"/>
      <c r="B29" s="152"/>
      <c r="C29" s="133"/>
      <c r="D29" s="133"/>
      <c r="E29" s="133"/>
      <c r="F29" s="133"/>
    </row>
    <row r="30" spans="1:6" ht="12.75">
      <c r="A30" s="130" t="s">
        <v>106</v>
      </c>
      <c r="B30" s="155"/>
      <c r="C30" s="135"/>
      <c r="D30" s="135"/>
      <c r="E30" s="135"/>
      <c r="F30" s="135"/>
    </row>
    <row r="31" spans="1:6" ht="12.75">
      <c r="A31" s="130"/>
      <c r="B31" s="155"/>
      <c r="C31" s="135"/>
      <c r="D31" s="135"/>
      <c r="E31" s="135"/>
      <c r="F31" s="135"/>
    </row>
    <row r="32" spans="1:6" ht="12.75">
      <c r="A32" s="136" t="s">
        <v>97</v>
      </c>
      <c r="B32" s="156">
        <v>158.642449669995</v>
      </c>
      <c r="C32" s="137">
        <v>218.12914040993</v>
      </c>
      <c r="D32" s="137">
        <v>579.87607896091</v>
      </c>
      <c r="E32" s="137">
        <v>250.11265030834</v>
      </c>
      <c r="F32" s="137">
        <v>246.904622940754</v>
      </c>
    </row>
    <row r="33" spans="1:6" ht="12.75">
      <c r="A33" s="138" t="s">
        <v>98</v>
      </c>
      <c r="B33" s="157">
        <v>0.272476948411363</v>
      </c>
      <c r="C33" s="139">
        <v>0.183080071187841</v>
      </c>
      <c r="D33" s="139">
        <v>0.305650055730788</v>
      </c>
      <c r="E33" s="139">
        <v>0.0259130175698074</v>
      </c>
      <c r="F33" s="139">
        <v>0.11458237729202501</v>
      </c>
    </row>
    <row r="34" spans="1:6" ht="12.75">
      <c r="A34" s="140" t="s">
        <v>24</v>
      </c>
      <c r="B34" s="157">
        <v>47.3528396527276</v>
      </c>
      <c r="C34" s="139">
        <v>79.4593814439106</v>
      </c>
      <c r="D34" s="139">
        <v>358.963305240586</v>
      </c>
      <c r="E34" s="139">
        <v>109.249913482211</v>
      </c>
      <c r="F34" s="139">
        <v>88.2745364287085</v>
      </c>
    </row>
    <row r="35" spans="1:6" ht="12.75">
      <c r="A35" s="140" t="s">
        <v>25</v>
      </c>
      <c r="B35" s="157">
        <v>38.1290567698509</v>
      </c>
      <c r="C35" s="139">
        <v>63.9044429777682</v>
      </c>
      <c r="D35" s="139">
        <v>127.99965631908</v>
      </c>
      <c r="E35" s="139">
        <v>72.1573300655717</v>
      </c>
      <c r="F35" s="139">
        <v>76.5650675919957</v>
      </c>
    </row>
    <row r="36" spans="1:6" ht="12.75">
      <c r="A36" s="140"/>
      <c r="B36" s="157"/>
      <c r="C36" s="139"/>
      <c r="D36" s="139"/>
      <c r="E36" s="139"/>
      <c r="F36" s="139"/>
    </row>
    <row r="37" spans="1:6" ht="12.75">
      <c r="A37" s="128" t="s">
        <v>107</v>
      </c>
      <c r="B37" s="158">
        <v>73.433030195828</v>
      </c>
      <c r="C37" s="141">
        <v>74.9483960594389</v>
      </c>
      <c r="D37" s="141">
        <v>93.2187674569746</v>
      </c>
      <c r="E37" s="141">
        <v>68.7313197781263</v>
      </c>
      <c r="F37" s="141">
        <v>82.1796012973419</v>
      </c>
    </row>
    <row r="38" spans="1:6" ht="12.75">
      <c r="A38" s="128"/>
      <c r="B38" s="158"/>
      <c r="C38" s="141"/>
      <c r="D38" s="141"/>
      <c r="E38" s="141"/>
      <c r="F38" s="141"/>
    </row>
    <row r="39" spans="1:6" ht="12.75">
      <c r="A39" s="140" t="s">
        <v>99</v>
      </c>
      <c r="B39" s="157">
        <v>0</v>
      </c>
      <c r="C39" s="139">
        <v>0</v>
      </c>
      <c r="D39" s="139">
        <v>0</v>
      </c>
      <c r="E39" s="139">
        <v>0</v>
      </c>
      <c r="F39" s="139">
        <v>0</v>
      </c>
    </row>
    <row r="40" spans="1:6" ht="12.75">
      <c r="A40" s="140" t="s">
        <v>100</v>
      </c>
      <c r="B40" s="157">
        <v>11.9038924547383</v>
      </c>
      <c r="C40" s="139">
        <v>26.7760818349026</v>
      </c>
      <c r="D40" s="139">
        <v>17.335624904034</v>
      </c>
      <c r="E40" s="139">
        <v>16.7579234755128</v>
      </c>
      <c r="F40" s="139">
        <v>28.3862676297071</v>
      </c>
    </row>
    <row r="41" spans="1:6" ht="12.75">
      <c r="A41" s="140" t="s">
        <v>47</v>
      </c>
      <c r="B41" s="157">
        <v>8.97549044103192</v>
      </c>
      <c r="C41" s="139">
        <v>11.3227772326024</v>
      </c>
      <c r="D41" s="139">
        <v>9.44524552081646</v>
      </c>
      <c r="E41" s="139">
        <v>5.78132867944926</v>
      </c>
      <c r="F41" s="139">
        <v>11.9690203672294</v>
      </c>
    </row>
    <row r="42" spans="1:6" ht="12.75">
      <c r="A42" s="140" t="s">
        <v>30</v>
      </c>
      <c r="B42" s="157">
        <v>1.47646956338294</v>
      </c>
      <c r="C42" s="139">
        <v>1.5262392686742499</v>
      </c>
      <c r="D42" s="139">
        <v>2.99343530055644</v>
      </c>
      <c r="E42" s="139">
        <v>1.5453546816401</v>
      </c>
      <c r="F42" s="139">
        <v>2.18070940369218</v>
      </c>
    </row>
    <row r="43" spans="1:6" ht="12.75">
      <c r="A43" s="140" t="s">
        <v>31</v>
      </c>
      <c r="B43" s="157">
        <v>17.894569366502</v>
      </c>
      <c r="C43" s="139">
        <v>3.54183976260702</v>
      </c>
      <c r="D43" s="139">
        <v>25.6791894198883</v>
      </c>
      <c r="E43" s="139">
        <v>3.68010426399529</v>
      </c>
      <c r="F43" s="139">
        <v>9.0737411762739</v>
      </c>
    </row>
    <row r="44" spans="1:6" ht="12.75">
      <c r="A44" s="140"/>
      <c r="B44" s="157"/>
      <c r="C44" s="139"/>
      <c r="D44" s="139"/>
      <c r="E44" s="139"/>
      <c r="F44" s="139"/>
    </row>
    <row r="45" spans="1:6" ht="12.75">
      <c r="A45" s="128" t="s">
        <v>108</v>
      </c>
      <c r="B45" s="158">
        <v>56.9903932796495</v>
      </c>
      <c r="C45" s="141">
        <v>85.3336216304578</v>
      </c>
      <c r="D45" s="141">
        <v>72.4365221197474</v>
      </c>
      <c r="E45" s="141">
        <v>74.4824556285544</v>
      </c>
      <c r="F45" s="141">
        <v>87.3423979798536</v>
      </c>
    </row>
    <row r="46" spans="1:6" ht="12.75">
      <c r="A46" s="128"/>
      <c r="B46" s="158"/>
      <c r="C46" s="141"/>
      <c r="D46" s="141"/>
      <c r="E46" s="141"/>
      <c r="F46" s="141"/>
    </row>
    <row r="47" spans="1:6" ht="12.75">
      <c r="A47" s="140" t="s">
        <v>101</v>
      </c>
      <c r="B47" s="157">
        <v>0.13010019410997</v>
      </c>
      <c r="C47" s="139">
        <v>0.149596659456877</v>
      </c>
      <c r="D47" s="139">
        <v>0.346563830942481</v>
      </c>
      <c r="E47" s="139">
        <v>0.188989723123266</v>
      </c>
      <c r="F47" s="139">
        <v>0.19570289107457903</v>
      </c>
    </row>
    <row r="48" spans="1:6" ht="12.75">
      <c r="A48" s="140" t="s">
        <v>102</v>
      </c>
      <c r="B48" s="157">
        <v>27.4072702804708</v>
      </c>
      <c r="C48" s="139">
        <v>36.257404891537</v>
      </c>
      <c r="D48" s="139">
        <v>49.3329342868037</v>
      </c>
      <c r="E48" s="139">
        <v>30.1657697921099</v>
      </c>
      <c r="F48" s="139">
        <v>40.9862751394674</v>
      </c>
    </row>
    <row r="49" spans="1:6" ht="12.75">
      <c r="A49" s="140"/>
      <c r="B49" s="157"/>
      <c r="C49" s="139"/>
      <c r="D49" s="139"/>
      <c r="E49" s="139"/>
      <c r="F49" s="139"/>
    </row>
    <row r="50" spans="1:6" ht="12.75">
      <c r="A50" s="142" t="s">
        <v>109</v>
      </c>
      <c r="B50" s="157">
        <v>29.7132231932886</v>
      </c>
      <c r="C50" s="139">
        <v>49.2258133983778</v>
      </c>
      <c r="D50" s="139">
        <v>23.4501516638861</v>
      </c>
      <c r="E50" s="139">
        <v>44.5056755595678</v>
      </c>
      <c r="F50" s="139">
        <v>46.5518257314608</v>
      </c>
    </row>
    <row r="51" spans="1:6" ht="12.75">
      <c r="A51" s="142"/>
      <c r="B51" s="157"/>
      <c r="C51" s="139"/>
      <c r="D51" s="139"/>
      <c r="E51" s="139"/>
      <c r="F51" s="139"/>
    </row>
    <row r="52" spans="1:6" ht="12.75">
      <c r="A52" s="140" t="s">
        <v>36</v>
      </c>
      <c r="B52" s="157">
        <v>0.538521358232247</v>
      </c>
      <c r="C52" s="139">
        <v>0.628506342165942</v>
      </c>
      <c r="D52" s="139">
        <v>0.6896831589055881</v>
      </c>
      <c r="E52" s="139">
        <v>0.27550199891015</v>
      </c>
      <c r="F52" s="139">
        <v>0.50972232915749</v>
      </c>
    </row>
    <row r="53" spans="1:6" ht="12.75">
      <c r="A53" s="140" t="s">
        <v>37</v>
      </c>
      <c r="B53" s="157">
        <v>2.82725877127594</v>
      </c>
      <c r="C53" s="139">
        <v>6.3638060123875</v>
      </c>
      <c r="D53" s="139">
        <v>13.5540276691135</v>
      </c>
      <c r="E53" s="139">
        <v>5.08732859690669</v>
      </c>
      <c r="F53" s="139">
        <v>6.86070323324012</v>
      </c>
    </row>
    <row r="54" spans="1:6" ht="12.75">
      <c r="A54" s="140"/>
      <c r="B54" s="157"/>
      <c r="C54" s="139"/>
      <c r="D54" s="139"/>
      <c r="E54" s="139"/>
      <c r="F54" s="139"/>
    </row>
    <row r="55" spans="1:6" ht="12.75">
      <c r="A55" s="143" t="s">
        <v>110</v>
      </c>
      <c r="B55" s="158">
        <v>27.4244857802449</v>
      </c>
      <c r="C55" s="141">
        <v>43.4905137281562</v>
      </c>
      <c r="D55" s="141">
        <v>10.5858071536782</v>
      </c>
      <c r="E55" s="141">
        <v>39.6938489615712</v>
      </c>
      <c r="F55" s="141">
        <v>40.2008448273782</v>
      </c>
    </row>
    <row r="56" spans="1:6" ht="12.75">
      <c r="A56" s="143"/>
      <c r="B56" s="158"/>
      <c r="C56" s="141"/>
      <c r="D56" s="141"/>
      <c r="E56" s="141"/>
      <c r="F56" s="141"/>
    </row>
    <row r="57" spans="1:6" ht="12.75">
      <c r="A57" s="130" t="s">
        <v>66</v>
      </c>
      <c r="B57" s="155"/>
      <c r="C57" s="135"/>
      <c r="D57" s="135"/>
      <c r="E57" s="135"/>
      <c r="F57" s="135"/>
    </row>
    <row r="58" spans="1:6" ht="12.75">
      <c r="A58" s="144" t="s">
        <v>111</v>
      </c>
      <c r="B58" s="159">
        <v>20.5255484560602</v>
      </c>
      <c r="C58" s="145">
        <v>25.6833526094108</v>
      </c>
      <c r="D58" s="145">
        <v>7.3319752102082</v>
      </c>
      <c r="E58" s="145">
        <v>30.249827388021</v>
      </c>
      <c r="F58" s="145">
        <v>25.4643334570771</v>
      </c>
    </row>
    <row r="59" spans="1:6" ht="12.75">
      <c r="A59" s="146" t="s">
        <v>112</v>
      </c>
      <c r="B59" s="160">
        <v>19.8989368555482</v>
      </c>
      <c r="C59" s="147">
        <v>19.12317590891</v>
      </c>
      <c r="D59" s="147">
        <v>-6.05372601976104</v>
      </c>
      <c r="E59" s="147">
        <v>14.5902114595554</v>
      </c>
      <c r="F59" s="147">
        <v>16.4745605721551</v>
      </c>
    </row>
    <row r="60" spans="1:6" ht="12.75">
      <c r="A60" s="148" t="s">
        <v>103</v>
      </c>
      <c r="B60" s="149"/>
      <c r="C60" s="149"/>
      <c r="D60" s="149"/>
      <c r="E60" s="149"/>
      <c r="F60" s="149"/>
    </row>
    <row r="61" spans="1:6" ht="12.75">
      <c r="A61" s="63"/>
      <c r="B61" s="63"/>
      <c r="C61" s="63"/>
      <c r="D61" s="63"/>
      <c r="E61" s="63"/>
      <c r="F61" s="63"/>
    </row>
  </sheetData>
  <sheetProtection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7">
      <selection activeCell="A4" sqref="A4:IV4"/>
    </sheetView>
  </sheetViews>
  <sheetFormatPr defaultColWidth="11.421875" defaultRowHeight="12.75"/>
  <cols>
    <col min="1" max="1" width="48.140625" style="0" customWidth="1"/>
  </cols>
  <sheetData>
    <row r="1" ht="12.75">
      <c r="A1" t="s">
        <v>0</v>
      </c>
    </row>
    <row r="2" ht="12.75">
      <c r="A2" t="s">
        <v>1</v>
      </c>
    </row>
    <row r="4" spans="1:6" ht="15">
      <c r="A4" s="1" t="s">
        <v>113</v>
      </c>
      <c r="B4" s="3"/>
      <c r="C4" s="3"/>
      <c r="D4" s="3"/>
      <c r="E4" s="3"/>
      <c r="F4" s="3"/>
    </row>
    <row r="5" spans="1:6" ht="15">
      <c r="A5" s="2"/>
      <c r="B5" s="3"/>
      <c r="C5" s="3"/>
      <c r="D5" s="3"/>
      <c r="E5" s="3"/>
      <c r="F5" s="3"/>
    </row>
    <row r="6" spans="1:6" ht="60">
      <c r="A6" s="176">
        <v>2015</v>
      </c>
      <c r="B6" s="176" t="s">
        <v>138</v>
      </c>
      <c r="C6" s="176" t="s">
        <v>139</v>
      </c>
      <c r="D6" s="176" t="s">
        <v>140</v>
      </c>
      <c r="E6" s="176" t="s">
        <v>141</v>
      </c>
      <c r="F6" s="176" t="s">
        <v>142</v>
      </c>
    </row>
    <row r="7" spans="1:6" ht="12.75">
      <c r="A7" s="177" t="s">
        <v>143</v>
      </c>
      <c r="B7" s="178">
        <v>1215.57537071925</v>
      </c>
      <c r="C7" s="178">
        <v>10027.945920862</v>
      </c>
      <c r="D7" s="178">
        <v>3482.42106932785</v>
      </c>
      <c r="E7" s="179">
        <v>2015.20277890727</v>
      </c>
      <c r="F7" s="178">
        <v>1905.1869982083</v>
      </c>
    </row>
    <row r="8" ht="12.75">
      <c r="A8" s="177"/>
    </row>
    <row r="9" spans="1:6" ht="12.75">
      <c r="A9" s="180" t="s">
        <v>88</v>
      </c>
      <c r="B9" s="181"/>
      <c r="C9" s="181"/>
      <c r="D9" s="181"/>
      <c r="E9" s="182"/>
      <c r="F9" s="181"/>
    </row>
    <row r="10" spans="1:6" ht="12.75">
      <c r="A10" s="177" t="s">
        <v>144</v>
      </c>
      <c r="B10" s="183">
        <v>38.7884582642559</v>
      </c>
      <c r="C10" s="183">
        <v>80.8612376723332</v>
      </c>
      <c r="D10" s="183">
        <v>61.8472052037202</v>
      </c>
      <c r="E10" s="184">
        <v>31.6655850518437</v>
      </c>
      <c r="F10" s="183">
        <v>96.0729124742339</v>
      </c>
    </row>
    <row r="11" spans="1:6" ht="12.75">
      <c r="A11" s="177" t="s">
        <v>145</v>
      </c>
      <c r="B11" s="183">
        <v>32.8516271267283</v>
      </c>
      <c r="C11" s="183">
        <v>72.2492750325985</v>
      </c>
      <c r="D11" s="183">
        <v>54.0771803695302</v>
      </c>
      <c r="E11" s="184">
        <v>22.9436847044619</v>
      </c>
      <c r="F11" s="183">
        <v>88.5448062443132</v>
      </c>
    </row>
    <row r="12" spans="1:6" ht="12.75">
      <c r="A12" s="177" t="s">
        <v>146</v>
      </c>
      <c r="B12" s="178">
        <v>0</v>
      </c>
      <c r="C12" s="178">
        <v>63.4829625012113</v>
      </c>
      <c r="D12" s="178">
        <v>6.73708804908764</v>
      </c>
      <c r="E12" s="179">
        <v>6.48200438746207</v>
      </c>
      <c r="F12" s="178">
        <v>49.0627594407184</v>
      </c>
    </row>
    <row r="13" spans="1:6" ht="12.75">
      <c r="A13" s="177" t="s">
        <v>147</v>
      </c>
      <c r="B13" s="178">
        <v>5.21841965432811</v>
      </c>
      <c r="C13" s="178">
        <v>13.4126546240878</v>
      </c>
      <c r="D13" s="178">
        <v>2069.80601569143</v>
      </c>
      <c r="E13" s="179">
        <v>47.718636224377</v>
      </c>
      <c r="F13" s="178">
        <v>273.745988678897</v>
      </c>
    </row>
    <row r="14" spans="1:6" ht="12.75">
      <c r="A14" s="177" t="s">
        <v>148</v>
      </c>
      <c r="B14" s="178">
        <v>0</v>
      </c>
      <c r="C14" s="178">
        <v>37.9202635277566</v>
      </c>
      <c r="D14" s="178">
        <v>0</v>
      </c>
      <c r="E14" s="179">
        <v>37040.1664525005</v>
      </c>
      <c r="F14" s="178">
        <v>1263.32232020651</v>
      </c>
    </row>
    <row r="15" spans="1:6" ht="12.75">
      <c r="A15" s="177" t="s">
        <v>149</v>
      </c>
      <c r="B15" s="183">
        <v>2.26049450892322</v>
      </c>
      <c r="C15" s="183">
        <v>1.86401979030133</v>
      </c>
      <c r="D15" s="183">
        <v>2.2510951572421</v>
      </c>
      <c r="E15" s="184">
        <v>1.33536472811035</v>
      </c>
      <c r="F15" s="183">
        <v>2.21091484650642</v>
      </c>
    </row>
    <row r="16" spans="1:6" ht="12.75">
      <c r="A16" s="177" t="s">
        <v>150</v>
      </c>
      <c r="B16" s="183">
        <v>1.46154145702018</v>
      </c>
      <c r="C16" s="183">
        <v>1.68487768205877</v>
      </c>
      <c r="D16" s="183">
        <v>1.4209549884884</v>
      </c>
      <c r="E16" s="184">
        <v>1.12675174554751</v>
      </c>
      <c r="F16" s="183">
        <v>1.80251282076202</v>
      </c>
    </row>
    <row r="17" spans="1:6" ht="12.75">
      <c r="A17" s="180" t="s">
        <v>151</v>
      </c>
      <c r="B17" s="185"/>
      <c r="C17" s="185"/>
      <c r="D17" s="185"/>
      <c r="E17" s="186"/>
      <c r="F17" s="185"/>
    </row>
    <row r="18" spans="1:6" ht="12.75">
      <c r="A18" s="177" t="s">
        <v>12</v>
      </c>
      <c r="B18" s="183">
        <v>77.55583723336271</v>
      </c>
      <c r="C18" s="183">
        <v>86.0647099404561</v>
      </c>
      <c r="D18" s="183">
        <v>74.8279705324574</v>
      </c>
      <c r="E18" s="184">
        <v>47.2698442847334</v>
      </c>
      <c r="F18" s="183">
        <v>100.642219348707</v>
      </c>
    </row>
    <row r="19" spans="1:6" ht="12.75">
      <c r="A19" s="177" t="s">
        <v>13</v>
      </c>
      <c r="B19" s="183">
        <v>27.318519620523197</v>
      </c>
      <c r="C19" s="183">
        <v>23.3284151356371</v>
      </c>
      <c r="D19" s="183">
        <v>36.4767843457373</v>
      </c>
      <c r="E19" s="184">
        <v>32.6280779318743</v>
      </c>
      <c r="F19" s="183">
        <v>42.5624343664802</v>
      </c>
    </row>
    <row r="20" spans="1:6" ht="12.75">
      <c r="A20" s="177" t="s">
        <v>152</v>
      </c>
      <c r="B20" s="183">
        <v>160.359255636127</v>
      </c>
      <c r="C20" s="183">
        <v>294.979958944219</v>
      </c>
      <c r="D20" s="183">
        <v>447.290658442515</v>
      </c>
      <c r="E20" s="184">
        <v>208.847082295876</v>
      </c>
      <c r="F20" s="183">
        <v>409.03380921103604</v>
      </c>
    </row>
    <row r="21" spans="1:6" ht="12.75">
      <c r="A21" s="177" t="s">
        <v>153</v>
      </c>
      <c r="B21" s="183">
        <v>120.042930410525</v>
      </c>
      <c r="C21" s="183">
        <v>259.000816888481</v>
      </c>
      <c r="D21" s="183">
        <v>390.126536900873</v>
      </c>
      <c r="E21" s="184">
        <v>173.26465786298098</v>
      </c>
      <c r="F21" s="183">
        <v>360.120145857237</v>
      </c>
    </row>
    <row r="22" spans="1:6" ht="12.75">
      <c r="A22" s="177" t="s">
        <v>154</v>
      </c>
      <c r="B22" s="183">
        <v>108.579472824281</v>
      </c>
      <c r="C22" s="183">
        <v>153.362392336241</v>
      </c>
      <c r="D22" s="183">
        <v>238.955669298277</v>
      </c>
      <c r="E22" s="184">
        <v>99.67295278623499</v>
      </c>
      <c r="F22" s="183">
        <v>205.891748784425</v>
      </c>
    </row>
    <row r="23" spans="1:6" ht="12.75">
      <c r="A23" s="177" t="s">
        <v>155</v>
      </c>
      <c r="B23" s="183">
        <v>20.490906429656302</v>
      </c>
      <c r="C23" s="183">
        <v>86.1603165383908</v>
      </c>
      <c r="D23" s="183">
        <v>193.422185150567</v>
      </c>
      <c r="E23" s="184">
        <v>35.0340026557611</v>
      </c>
      <c r="F23" s="183">
        <v>99.8683634641408</v>
      </c>
    </row>
    <row r="24" spans="1:6" ht="12.75">
      <c r="A24" s="177" t="s">
        <v>156</v>
      </c>
      <c r="B24" s="183">
        <v>164.59612825482</v>
      </c>
      <c r="C24" s="183">
        <v>230.917789586139</v>
      </c>
      <c r="D24" s="183">
        <v>206.26938189527</v>
      </c>
      <c r="E24" s="184">
        <v>130.43782420256798</v>
      </c>
      <c r="F24" s="183">
        <v>282.38708228141803</v>
      </c>
    </row>
    <row r="25" spans="1:6" ht="12.75">
      <c r="A25" s="177" t="s">
        <v>157</v>
      </c>
      <c r="B25" s="183">
        <v>105.32642509597</v>
      </c>
      <c r="C25" s="183">
        <v>220.625704067915</v>
      </c>
      <c r="D25" s="183">
        <v>483.48250845626603</v>
      </c>
      <c r="E25" s="184">
        <v>180.76196816419002</v>
      </c>
      <c r="F25" s="183">
        <v>336.542349061954</v>
      </c>
    </row>
    <row r="26" spans="1:6" ht="12.75">
      <c r="A26" s="180" t="s">
        <v>158</v>
      </c>
      <c r="B26" s="181"/>
      <c r="C26" s="181"/>
      <c r="D26" s="181"/>
      <c r="E26" s="182"/>
      <c r="F26" s="181"/>
    </row>
    <row r="27" spans="1:6" ht="12.75">
      <c r="A27" s="177" t="s">
        <v>159</v>
      </c>
      <c r="B27" s="183">
        <v>182.535759447048</v>
      </c>
      <c r="C27" s="183">
        <v>204.64593200234802</v>
      </c>
      <c r="D27" s="183">
        <v>550.780032386621</v>
      </c>
      <c r="E27" s="184">
        <v>279.3358780878</v>
      </c>
      <c r="F27" s="183">
        <v>291.656158175545</v>
      </c>
    </row>
    <row r="28" spans="1:6" ht="12.75">
      <c r="A28" s="177" t="s">
        <v>160</v>
      </c>
      <c r="B28" s="183">
        <v>0.00296334771926185</v>
      </c>
      <c r="C28" s="183">
        <v>0.143435229850641</v>
      </c>
      <c r="D28" s="183">
        <v>0.366979580600893</v>
      </c>
      <c r="E28" s="184">
        <v>0.0833547469287817</v>
      </c>
      <c r="F28" s="183">
        <v>0.102464892344713</v>
      </c>
    </row>
    <row r="29" spans="1:6" ht="12.75">
      <c r="A29" s="177" t="s">
        <v>161</v>
      </c>
      <c r="B29" s="183">
        <v>45.3243157305333</v>
      </c>
      <c r="C29" s="183">
        <v>76.5433576641945</v>
      </c>
      <c r="D29" s="183">
        <v>347.71891169837</v>
      </c>
      <c r="E29" s="184">
        <v>129.12507076689198</v>
      </c>
      <c r="F29" s="183">
        <v>97.9331865828722</v>
      </c>
    </row>
    <row r="30" spans="1:6" ht="12.75">
      <c r="A30" s="177" t="s">
        <v>162</v>
      </c>
      <c r="B30" s="184">
        <v>37.9196953630777</v>
      </c>
      <c r="C30" s="184">
        <v>67.7742762978</v>
      </c>
      <c r="D30" s="184">
        <v>106.912130067879</v>
      </c>
      <c r="E30" s="184">
        <v>66.2317962244748</v>
      </c>
      <c r="F30" s="184">
        <v>95.44292440124289</v>
      </c>
    </row>
    <row r="31" spans="1:6" ht="12.75">
      <c r="A31" s="187" t="s">
        <v>163</v>
      </c>
      <c r="B31" s="188">
        <v>99.2947117011561</v>
      </c>
      <c r="C31" s="188">
        <v>60.4717332702038</v>
      </c>
      <c r="D31" s="188">
        <v>96.5159702009733</v>
      </c>
      <c r="E31" s="189">
        <v>84.0623658433623</v>
      </c>
      <c r="F31" s="188">
        <v>98.38251208377461</v>
      </c>
    </row>
    <row r="32" spans="1:6" ht="12.75">
      <c r="A32" s="177" t="s">
        <v>164</v>
      </c>
      <c r="B32" s="183">
        <v>0</v>
      </c>
      <c r="C32" s="183">
        <v>0</v>
      </c>
      <c r="D32" s="183">
        <v>0</v>
      </c>
      <c r="E32" s="183">
        <v>0</v>
      </c>
      <c r="F32" s="183">
        <v>0</v>
      </c>
    </row>
    <row r="33" spans="1:6" ht="12.75">
      <c r="A33" s="177" t="s">
        <v>165</v>
      </c>
      <c r="B33" s="183">
        <v>10.367875771700001</v>
      </c>
      <c r="C33" s="183">
        <v>24.903911529963302</v>
      </c>
      <c r="D33" s="183">
        <v>21.1773780669457</v>
      </c>
      <c r="E33" s="184">
        <v>8.567799173922019</v>
      </c>
      <c r="F33" s="183">
        <v>32.1604889198113</v>
      </c>
    </row>
    <row r="34" spans="1:6" ht="12.75">
      <c r="A34" s="177" t="s">
        <v>166</v>
      </c>
      <c r="B34" s="183">
        <v>8.15577024677572</v>
      </c>
      <c r="C34" s="183">
        <v>11.6476519925108</v>
      </c>
      <c r="D34" s="183">
        <v>9.269819587506431</v>
      </c>
      <c r="E34" s="184">
        <v>4.26086396113548</v>
      </c>
      <c r="F34" s="183">
        <v>15.189746679896</v>
      </c>
    </row>
    <row r="35" spans="1:6" ht="12.75">
      <c r="A35" s="177" t="s">
        <v>167</v>
      </c>
      <c r="B35" s="183">
        <v>1.59172154458095</v>
      </c>
      <c r="C35" s="183">
        <v>1.68684141163763</v>
      </c>
      <c r="D35" s="183">
        <v>2.54469239065015</v>
      </c>
      <c r="E35" s="184">
        <v>1.48964826428321</v>
      </c>
      <c r="F35" s="183">
        <v>2.26660425361018</v>
      </c>
    </row>
    <row r="36" spans="1:6" ht="12.75">
      <c r="A36" s="190" t="s">
        <v>168</v>
      </c>
      <c r="B36" s="191">
        <v>18.1448051393443</v>
      </c>
      <c r="C36" s="191">
        <v>3.74391778875584</v>
      </c>
      <c r="D36" s="191">
        <v>23.472823164505698</v>
      </c>
      <c r="E36" s="192">
        <v>5.21561756331119</v>
      </c>
      <c r="F36" s="191">
        <v>9.71393041028958</v>
      </c>
    </row>
    <row r="37" spans="1:6" ht="12.75">
      <c r="A37" s="193" t="s">
        <v>169</v>
      </c>
      <c r="B37" s="188">
        <v>81.7702905421552</v>
      </c>
      <c r="C37" s="188">
        <v>68.2972336072628</v>
      </c>
      <c r="D37" s="188">
        <v>82.4060131252566</v>
      </c>
      <c r="E37" s="189">
        <v>81.66403522855441</v>
      </c>
      <c r="F37" s="188">
        <v>103.37271965979001</v>
      </c>
    </row>
    <row r="38" spans="1:6" ht="12.75">
      <c r="A38" s="177" t="s">
        <v>170</v>
      </c>
      <c r="B38" s="183">
        <v>0.09577620009441981</v>
      </c>
      <c r="C38" s="183">
        <v>0.251004798197806</v>
      </c>
      <c r="D38" s="183">
        <v>0.52754748355837</v>
      </c>
      <c r="E38" s="184">
        <v>0.0954125704122078</v>
      </c>
      <c r="F38" s="183">
        <v>0.304111070347245</v>
      </c>
    </row>
    <row r="39" spans="1:6" ht="12.75">
      <c r="A39" s="177" t="s">
        <v>171</v>
      </c>
      <c r="B39" s="183">
        <v>28.0126386666749</v>
      </c>
      <c r="C39" s="183">
        <v>37.2285603185016</v>
      </c>
      <c r="D39" s="183">
        <v>49.5757898069547</v>
      </c>
      <c r="E39" s="184">
        <v>29.597920238697</v>
      </c>
      <c r="F39" s="183">
        <v>47.5223458217105</v>
      </c>
    </row>
    <row r="40" spans="1:6" ht="12.75">
      <c r="A40" s="177" t="s">
        <v>172</v>
      </c>
      <c r="B40" s="183">
        <v>53.853428075574705</v>
      </c>
      <c r="C40" s="183">
        <v>31.319678086959</v>
      </c>
      <c r="D40" s="183">
        <v>33.3577708018603</v>
      </c>
      <c r="E40" s="184">
        <v>52.1615275602697</v>
      </c>
      <c r="F40" s="183">
        <v>56.1544849084268</v>
      </c>
    </row>
    <row r="41" spans="1:6" ht="12.75">
      <c r="A41" s="177" t="s">
        <v>173</v>
      </c>
      <c r="B41" s="183">
        <v>0.483384311632003</v>
      </c>
      <c r="C41" s="183">
        <v>0.553630064551396</v>
      </c>
      <c r="D41" s="183">
        <v>0.5509975485759989</v>
      </c>
      <c r="E41" s="184">
        <v>0.32168410489765603</v>
      </c>
      <c r="F41" s="183">
        <v>0.798523881081322</v>
      </c>
    </row>
    <row r="42" spans="1:6" ht="12.75">
      <c r="A42" s="177" t="s">
        <v>174</v>
      </c>
      <c r="B42" s="183">
        <v>2.83460340381143</v>
      </c>
      <c r="C42" s="183">
        <v>6.40080560750987</v>
      </c>
      <c r="D42" s="183">
        <v>14.195426642424799</v>
      </c>
      <c r="E42" s="184">
        <v>4.69703142482043</v>
      </c>
      <c r="F42" s="183">
        <v>8.408255736097109</v>
      </c>
    </row>
    <row r="43" spans="1:6" ht="12.75">
      <c r="A43" s="193" t="s">
        <v>175</v>
      </c>
      <c r="B43" s="188">
        <v>51.5022089833953</v>
      </c>
      <c r="C43" s="188">
        <v>25.472502544000502</v>
      </c>
      <c r="D43" s="188">
        <v>19.713341708011498</v>
      </c>
      <c r="E43" s="189">
        <v>47.786180240346894</v>
      </c>
      <c r="F43" s="188">
        <v>48.544753053411</v>
      </c>
    </row>
    <row r="44" spans="1:6" ht="12.75">
      <c r="A44" s="194" t="s">
        <v>176</v>
      </c>
      <c r="B44" s="183">
        <v>32.841671835851706</v>
      </c>
      <c r="C44" s="183">
        <v>15.2619816356584</v>
      </c>
      <c r="D44" s="183">
        <v>10.949236261796798</v>
      </c>
      <c r="E44" s="184">
        <v>36.6056755078947</v>
      </c>
      <c r="F44" s="183">
        <v>26.9381457617026</v>
      </c>
    </row>
    <row r="45" spans="1:6" ht="12.75">
      <c r="A45" s="177" t="s">
        <v>177</v>
      </c>
      <c r="B45" s="183">
        <v>50.1775493149358</v>
      </c>
      <c r="C45" s="183">
        <v>13.2575570840366</v>
      </c>
      <c r="D45" s="183">
        <v>6.01042102082647</v>
      </c>
      <c r="E45" s="184">
        <v>39.7160523289813</v>
      </c>
      <c r="F45" s="183">
        <v>29.4811659802586</v>
      </c>
    </row>
  </sheetData>
  <sheetProtection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8">
      <selection activeCell="G48" sqref="B48:G48"/>
    </sheetView>
  </sheetViews>
  <sheetFormatPr defaultColWidth="11.421875" defaultRowHeight="12.75"/>
  <cols>
    <col min="1" max="1" width="33.28125" style="0" customWidth="1"/>
    <col min="2" max="2" width="14.421875" style="0" customWidth="1"/>
  </cols>
  <sheetData>
    <row r="1" spans="1:6" ht="15">
      <c r="A1" s="1" t="s">
        <v>201</v>
      </c>
      <c r="B1" s="3"/>
      <c r="C1" s="3"/>
      <c r="D1" s="3"/>
      <c r="E1" s="3"/>
      <c r="F1" s="3"/>
    </row>
    <row r="2" spans="1:7" ht="48">
      <c r="A2" s="214">
        <v>2016</v>
      </c>
      <c r="B2" s="211" t="s">
        <v>138</v>
      </c>
      <c r="C2" s="212" t="s">
        <v>139</v>
      </c>
      <c r="D2" s="212" t="s">
        <v>140</v>
      </c>
      <c r="E2" s="212" t="s">
        <v>141</v>
      </c>
      <c r="F2" s="212" t="s">
        <v>142</v>
      </c>
      <c r="G2" s="213" t="s">
        <v>178</v>
      </c>
    </row>
    <row r="3" spans="1:7" ht="12.75" customHeight="1">
      <c r="A3" s="195" t="s">
        <v>3</v>
      </c>
      <c r="B3" s="196">
        <v>1367.0242958421527</v>
      </c>
      <c r="C3" s="196">
        <v>9210.369760371372</v>
      </c>
      <c r="D3" s="196">
        <v>3354.475645388021</v>
      </c>
      <c r="E3" s="196">
        <v>2086.4247484753596</v>
      </c>
      <c r="F3" s="196">
        <v>2034.2139483624946</v>
      </c>
      <c r="G3" s="196">
        <v>24311.126009760632</v>
      </c>
    </row>
    <row r="4" spans="1:7" ht="12.75" customHeight="1">
      <c r="A4" s="198" t="s">
        <v>4</v>
      </c>
      <c r="B4" s="200"/>
      <c r="C4" s="200"/>
      <c r="D4" s="200"/>
      <c r="E4" s="200"/>
      <c r="F4" s="200"/>
      <c r="G4" s="200"/>
    </row>
    <row r="5" spans="1:7" ht="12.75" customHeight="1">
      <c r="A5" s="195" t="s">
        <v>144</v>
      </c>
      <c r="B5" s="208">
        <v>38.57565177337999</v>
      </c>
      <c r="C5" s="208">
        <v>78.64418561205447</v>
      </c>
      <c r="D5" s="208">
        <v>58.82874077955507</v>
      </c>
      <c r="E5" s="208">
        <v>22.78523115411834</v>
      </c>
      <c r="F5" s="208">
        <v>81.80748398038038</v>
      </c>
      <c r="G5" s="197">
        <v>63.91918769513811</v>
      </c>
    </row>
    <row r="6" spans="1:7" ht="12.75" customHeight="1">
      <c r="A6" s="195" t="s">
        <v>179</v>
      </c>
      <c r="B6" s="208">
        <v>32.66061970379144</v>
      </c>
      <c r="C6" s="208">
        <v>69.97560737917418</v>
      </c>
      <c r="D6" s="208">
        <v>50.32444945971105</v>
      </c>
      <c r="E6" s="208">
        <v>14.982233632952692</v>
      </c>
      <c r="F6" s="208">
        <v>73.27147839262881</v>
      </c>
      <c r="G6" s="197">
        <v>54.272867311269124</v>
      </c>
    </row>
    <row r="7" spans="1:7" ht="12.75" customHeight="1">
      <c r="A7" s="195" t="s">
        <v>146</v>
      </c>
      <c r="B7" s="209">
        <v>0</v>
      </c>
      <c r="C7" s="209">
        <v>62.6214904226936</v>
      </c>
      <c r="D7" s="209">
        <v>6.351386066629987</v>
      </c>
      <c r="E7" s="209">
        <v>5.574824606466395</v>
      </c>
      <c r="F7" s="209">
        <v>38.984822395839636</v>
      </c>
      <c r="G7" s="196">
        <v>32.13723780778034</v>
      </c>
    </row>
    <row r="8" spans="1:7" ht="12.75" customHeight="1">
      <c r="A8" s="195" t="s">
        <v>147</v>
      </c>
      <c r="B8" s="209">
        <v>0</v>
      </c>
      <c r="C8" s="209">
        <v>18.874638871995703</v>
      </c>
      <c r="D8" s="209">
        <v>1534.6577597827616</v>
      </c>
      <c r="E8" s="209">
        <v>6.248773444311325</v>
      </c>
      <c r="F8" s="209">
        <v>204.45618515910027</v>
      </c>
      <c r="G8" s="196">
        <v>265.00349034968855</v>
      </c>
    </row>
    <row r="9" spans="1:7" ht="12.75" customHeight="1">
      <c r="A9" s="195" t="s">
        <v>148</v>
      </c>
      <c r="B9" s="209">
        <v>0</v>
      </c>
      <c r="C9" s="209">
        <v>35.73788175035148</v>
      </c>
      <c r="D9" s="209">
        <v>0</v>
      </c>
      <c r="E9" s="209">
        <v>28932.8558444169</v>
      </c>
      <c r="F9" s="209">
        <v>799.1785521704072</v>
      </c>
      <c r="G9" s="196">
        <v>5217.068700247848</v>
      </c>
    </row>
    <row r="10" spans="1:7" ht="12.75" customHeight="1">
      <c r="A10" s="195" t="s">
        <v>149</v>
      </c>
      <c r="B10" s="208">
        <v>2.5872236079234767</v>
      </c>
      <c r="C10" s="208">
        <v>1.824969442297432</v>
      </c>
      <c r="D10" s="208">
        <v>2.29133994337948</v>
      </c>
      <c r="E10" s="208">
        <v>1.35228263521949</v>
      </c>
      <c r="F10" s="208">
        <v>2.005025383194268</v>
      </c>
      <c r="G10" s="197">
        <v>2.127577723208362</v>
      </c>
    </row>
    <row r="11" spans="1:7" ht="12.75" customHeight="1">
      <c r="A11" s="195" t="s">
        <v>180</v>
      </c>
      <c r="B11" s="208">
        <v>1.5769317876631421</v>
      </c>
      <c r="C11" s="208">
        <v>1.6599534852642273</v>
      </c>
      <c r="D11" s="208">
        <v>1.399790175919018</v>
      </c>
      <c r="E11" s="208">
        <v>1.1737575569643568</v>
      </c>
      <c r="F11" s="208">
        <v>1.5395254042286115</v>
      </c>
      <c r="G11" s="197">
        <v>1.5241972147768763</v>
      </c>
    </row>
    <row r="12" spans="1:7" ht="12.75" customHeight="1">
      <c r="A12" s="198" t="s">
        <v>151</v>
      </c>
      <c r="B12" s="199"/>
      <c r="C12" s="199"/>
      <c r="D12" s="199"/>
      <c r="E12" s="199"/>
      <c r="F12" s="199"/>
      <c r="G12" s="199"/>
    </row>
    <row r="13" spans="1:7" ht="12.75" customHeight="1">
      <c r="A13" s="195" t="s">
        <v>12</v>
      </c>
      <c r="B13" s="196">
        <v>86476.71988208893</v>
      </c>
      <c r="C13" s="196">
        <v>79364.06248381962</v>
      </c>
      <c r="D13" s="196">
        <v>116034.13539221932</v>
      </c>
      <c r="E13" s="196">
        <v>25988.012548939823</v>
      </c>
      <c r="F13" s="196">
        <v>55810.544325081886</v>
      </c>
      <c r="G13" s="196">
        <v>84922.28431428742</v>
      </c>
    </row>
    <row r="14" spans="1:7" ht="12.75" customHeight="1">
      <c r="A14" s="195" t="s">
        <v>13</v>
      </c>
      <c r="B14" s="196">
        <v>45617.373240709356</v>
      </c>
      <c r="C14" s="196">
        <v>26278.2360167393</v>
      </c>
      <c r="D14" s="196">
        <v>85156.84617866177</v>
      </c>
      <c r="E14" s="196">
        <v>26711.659961981353</v>
      </c>
      <c r="F14" s="196">
        <v>33656.713603958095</v>
      </c>
      <c r="G14" s="196">
        <v>41246.32928839208</v>
      </c>
    </row>
    <row r="15" spans="1:7" ht="12.75" customHeight="1">
      <c r="A15" s="195" t="s">
        <v>152</v>
      </c>
      <c r="B15" s="196">
        <v>169210.5895745051</v>
      </c>
      <c r="C15" s="196">
        <v>283310.96811165044</v>
      </c>
      <c r="D15" s="196">
        <v>430740.226770141</v>
      </c>
      <c r="E15" s="196">
        <v>167464.32506859582</v>
      </c>
      <c r="F15" s="196">
        <v>360741.8702949036</v>
      </c>
      <c r="G15" s="196">
        <v>304548.1505829204</v>
      </c>
    </row>
    <row r="16" spans="1:7" ht="12.75" customHeight="1">
      <c r="A16" s="195" t="s">
        <v>153</v>
      </c>
      <c r="B16" s="196">
        <v>136145.46428477933</v>
      </c>
      <c r="C16" s="196">
        <v>246314.68542454529</v>
      </c>
      <c r="D16" s="196">
        <v>372540.6994358242</v>
      </c>
      <c r="E16" s="196">
        <v>137770.50125343248</v>
      </c>
      <c r="F16" s="196">
        <v>311433.6017324727</v>
      </c>
      <c r="G16" s="196">
        <v>262034.25492202255</v>
      </c>
    </row>
    <row r="17" spans="1:7" ht="12.75" customHeight="1">
      <c r="A17" s="195" t="s">
        <v>154</v>
      </c>
      <c r="B17" s="196">
        <v>127733.15639912464</v>
      </c>
      <c r="C17" s="196">
        <v>146002.89824661403</v>
      </c>
      <c r="D17" s="196">
        <v>260157.6608949071</v>
      </c>
      <c r="E17" s="196">
        <v>68717.62364064001</v>
      </c>
      <c r="F17" s="196">
        <v>177981.23300292532</v>
      </c>
      <c r="G17" s="196">
        <v>167571.20612344774</v>
      </c>
    </row>
    <row r="18" spans="1:7" ht="12.75" customHeight="1">
      <c r="A18" s="195" t="s">
        <v>155</v>
      </c>
      <c r="B18" s="196">
        <v>31320.171684072287</v>
      </c>
      <c r="C18" s="196">
        <v>84655.3937678725</v>
      </c>
      <c r="D18" s="196">
        <v>204628.87212279125</v>
      </c>
      <c r="E18" s="196">
        <v>26028.37418950234</v>
      </c>
      <c r="F18" s="196">
        <v>104193.58950843035</v>
      </c>
      <c r="G18" s="196">
        <v>96996.9107237437</v>
      </c>
    </row>
    <row r="19" spans="1:7" ht="12.75" customHeight="1">
      <c r="A19" s="195" t="s">
        <v>156</v>
      </c>
      <c r="B19" s="196">
        <v>172933.3816994169</v>
      </c>
      <c r="C19" s="196">
        <v>219783.3524036948</v>
      </c>
      <c r="D19" s="196">
        <v>240172.46057175405</v>
      </c>
      <c r="E19" s="196">
        <v>94066.09775006022</v>
      </c>
      <c r="F19" s="196">
        <v>201220.66315928494</v>
      </c>
      <c r="G19" s="196">
        <v>208671.49064001688</v>
      </c>
    </row>
    <row r="20" spans="1:7" ht="12.75" customHeight="1">
      <c r="A20" s="195" t="s">
        <v>157</v>
      </c>
      <c r="B20" s="196">
        <v>125041.10325927238</v>
      </c>
      <c r="C20" s="196">
        <v>212463.6988407424</v>
      </c>
      <c r="D20" s="196">
        <v>454526.1355717689</v>
      </c>
      <c r="E20" s="196">
        <v>144540.01245492752</v>
      </c>
      <c r="F20" s="196">
        <v>341578.8739561751</v>
      </c>
      <c r="G20" s="196">
        <v>266561.63609569776</v>
      </c>
    </row>
    <row r="21" spans="1:7" ht="12.75" customHeight="1">
      <c r="A21" s="198" t="s">
        <v>158</v>
      </c>
      <c r="B21" s="200"/>
      <c r="C21" s="200"/>
      <c r="D21" s="200"/>
      <c r="E21" s="200"/>
      <c r="F21" s="200"/>
      <c r="G21" s="200"/>
    </row>
    <row r="22" spans="1:7" ht="12.75" customHeight="1">
      <c r="A22" s="201" t="s">
        <v>159</v>
      </c>
      <c r="B22" s="202">
        <v>226567.9977800806</v>
      </c>
      <c r="C22" s="202">
        <v>186506.52936666086</v>
      </c>
      <c r="D22" s="202">
        <v>622208.7894049232</v>
      </c>
      <c r="E22" s="202">
        <v>233517.82867998432</v>
      </c>
      <c r="F22" s="202">
        <v>238174.78309778025</v>
      </c>
      <c r="G22" s="202">
        <v>296293.3495344353</v>
      </c>
    </row>
    <row r="23" spans="1:7" ht="12.75" customHeight="1">
      <c r="A23" s="203" t="s">
        <v>181</v>
      </c>
      <c r="B23" s="196">
        <v>23.898975312831553</v>
      </c>
      <c r="C23" s="196">
        <v>212.28031902936075</v>
      </c>
      <c r="D23" s="196">
        <v>630.9357645435092</v>
      </c>
      <c r="E23" s="196">
        <v>58.540053991870536</v>
      </c>
      <c r="F23" s="196">
        <v>230.288689367399</v>
      </c>
      <c r="G23" s="196">
        <v>265.82405080789795</v>
      </c>
    </row>
    <row r="24" spans="1:7" ht="12.75" customHeight="1">
      <c r="A24" s="201" t="s">
        <v>182</v>
      </c>
      <c r="B24" s="202">
        <v>50762.177354036205</v>
      </c>
      <c r="C24" s="202">
        <v>68933.74923551599</v>
      </c>
      <c r="D24" s="202">
        <v>356123.5514625548</v>
      </c>
      <c r="E24" s="202">
        <v>112941.6843944238</v>
      </c>
      <c r="F24" s="202">
        <v>88305.7700814106</v>
      </c>
      <c r="G24" s="202">
        <v>135598.33349622312</v>
      </c>
    </row>
    <row r="25" spans="1:7" ht="12.75" customHeight="1">
      <c r="A25" s="195" t="s">
        <v>183</v>
      </c>
      <c r="B25" s="196">
        <v>41777.111715076324</v>
      </c>
      <c r="C25" s="196">
        <v>64422.91596699452</v>
      </c>
      <c r="D25" s="196">
        <v>107159.62655939932</v>
      </c>
      <c r="E25" s="196">
        <v>52291.45718739017</v>
      </c>
      <c r="F25" s="196">
        <v>79152.21548357818</v>
      </c>
      <c r="G25" s="196">
        <v>71413.20482943472</v>
      </c>
    </row>
    <row r="26" spans="1:7" ht="12.75" customHeight="1">
      <c r="A26" s="204" t="s">
        <v>184</v>
      </c>
      <c r="B26" s="200">
        <v>134052.60768628088</v>
      </c>
      <c r="C26" s="200">
        <v>53362.144483179836</v>
      </c>
      <c r="D26" s="200">
        <v>159556.54714751276</v>
      </c>
      <c r="E26" s="200">
        <v>68343.22715216214</v>
      </c>
      <c r="F26" s="200">
        <v>70947.08622215893</v>
      </c>
      <c r="G26" s="200">
        <v>89547.63525958534</v>
      </c>
    </row>
    <row r="27" spans="1:7" ht="12.75" customHeight="1">
      <c r="A27" s="195" t="s">
        <v>164</v>
      </c>
      <c r="B27" s="196">
        <v>0</v>
      </c>
      <c r="C27" s="196">
        <v>0</v>
      </c>
      <c r="D27" s="196">
        <v>0</v>
      </c>
      <c r="E27" s="196">
        <v>0</v>
      </c>
      <c r="F27" s="196">
        <v>0</v>
      </c>
      <c r="G27" s="196">
        <v>0</v>
      </c>
    </row>
    <row r="28" spans="1:7" ht="12.75" customHeight="1">
      <c r="A28" s="195" t="s">
        <v>185</v>
      </c>
      <c r="B28" s="196">
        <v>12456.816212683272</v>
      </c>
      <c r="C28" s="196">
        <v>28657.597509175073</v>
      </c>
      <c r="D28" s="196">
        <v>19776.03478247114</v>
      </c>
      <c r="E28" s="196">
        <v>6873.570230946012</v>
      </c>
      <c r="F28" s="196">
        <v>30412.393879995372</v>
      </c>
      <c r="G28" s="196">
        <v>24211.70090687668</v>
      </c>
    </row>
    <row r="29" spans="1:7" ht="12.75" customHeight="1">
      <c r="A29" s="195" t="s">
        <v>186</v>
      </c>
      <c r="B29" s="196">
        <v>8115.371293598029</v>
      </c>
      <c r="C29" s="196">
        <v>11448.849961819242</v>
      </c>
      <c r="D29" s="196">
        <v>8990.614028177883</v>
      </c>
      <c r="E29" s="196">
        <v>2589.1469594004657</v>
      </c>
      <c r="F29" s="196">
        <v>12929.728830456912</v>
      </c>
      <c r="G29" s="196">
        <v>9015.87469738765</v>
      </c>
    </row>
    <row r="30" spans="1:7" ht="12.75" customHeight="1">
      <c r="A30" s="195" t="s">
        <v>187</v>
      </c>
      <c r="B30" s="196">
        <v>1427.4228868117327</v>
      </c>
      <c r="C30" s="196">
        <v>1483.4340193578232</v>
      </c>
      <c r="D30" s="196">
        <v>2659.1944850082873</v>
      </c>
      <c r="E30" s="196">
        <v>1456.357984079401</v>
      </c>
      <c r="F30" s="196">
        <v>1988.5227620238225</v>
      </c>
      <c r="G30" s="196">
        <v>1786.2820653279034</v>
      </c>
    </row>
    <row r="31" spans="1:7" ht="12.75" customHeight="1">
      <c r="A31" s="195" t="s">
        <v>188</v>
      </c>
      <c r="B31" s="196">
        <v>24136.389806381056</v>
      </c>
      <c r="C31" s="196">
        <v>3006.3637650682035</v>
      </c>
      <c r="D31" s="196">
        <v>26207.820696574803</v>
      </c>
      <c r="E31" s="196">
        <v>4858.085488110155</v>
      </c>
      <c r="F31" s="196">
        <v>12289.754111574455</v>
      </c>
      <c r="G31" s="196">
        <v>15223.7971433764</v>
      </c>
    </row>
    <row r="32" spans="1:7" ht="12.75" customHeight="1">
      <c r="A32" s="205" t="s">
        <v>189</v>
      </c>
      <c r="B32" s="206">
        <v>112830.23991217333</v>
      </c>
      <c r="C32" s="206">
        <v>66081.09424610964</v>
      </c>
      <c r="D32" s="206">
        <v>141474.95272022294</v>
      </c>
      <c r="E32" s="206">
        <v>66313.20695151814</v>
      </c>
      <c r="F32" s="206">
        <v>74151.47439809909</v>
      </c>
      <c r="G32" s="206">
        <v>87733.38226037007</v>
      </c>
    </row>
    <row r="33" spans="1:7" ht="12.75" customHeight="1">
      <c r="A33" s="195" t="s">
        <v>190</v>
      </c>
      <c r="B33" s="196">
        <v>81.62461770444126</v>
      </c>
      <c r="C33" s="196">
        <v>250.14142321136083</v>
      </c>
      <c r="D33" s="196">
        <v>526.1387862155499</v>
      </c>
      <c r="E33" s="196">
        <v>53.30094104995838</v>
      </c>
      <c r="F33" s="196">
        <v>169.7151543919364</v>
      </c>
      <c r="G33" s="196">
        <v>304.47204510850565</v>
      </c>
    </row>
    <row r="34" spans="1:7" ht="12.75" customHeight="1">
      <c r="A34" s="195" t="s">
        <v>191</v>
      </c>
      <c r="B34" s="196">
        <v>30121.687797209688</v>
      </c>
      <c r="C34" s="196">
        <v>35777.440129173716</v>
      </c>
      <c r="D34" s="196">
        <v>50357.968943089225</v>
      </c>
      <c r="E34" s="196">
        <v>25491.530185921412</v>
      </c>
      <c r="F34" s="196">
        <v>41242.73556902107</v>
      </c>
      <c r="G34" s="196">
        <v>39082.027067670584</v>
      </c>
    </row>
    <row r="35" spans="1:7" ht="12.75" customHeight="1">
      <c r="A35" s="207" t="s">
        <v>192</v>
      </c>
      <c r="B35" s="200">
        <v>82790.17673266809</v>
      </c>
      <c r="C35" s="200">
        <v>30553.795540147257</v>
      </c>
      <c r="D35" s="200">
        <v>91643.12256334921</v>
      </c>
      <c r="E35" s="200">
        <v>40874.977706646685</v>
      </c>
      <c r="F35" s="200">
        <v>33078.45398346995</v>
      </c>
      <c r="G35" s="200">
        <v>48955.827237807964</v>
      </c>
    </row>
    <row r="36" spans="1:7" ht="12.75" customHeight="1">
      <c r="A36" s="195" t="s">
        <v>193</v>
      </c>
      <c r="B36" s="196">
        <v>375.0218739141143</v>
      </c>
      <c r="C36" s="196">
        <v>420.10107323734474</v>
      </c>
      <c r="D36" s="196">
        <v>403.62961660435246</v>
      </c>
      <c r="E36" s="196">
        <v>215.07037598076676</v>
      </c>
      <c r="F36" s="196">
        <v>1482.1479463308103</v>
      </c>
      <c r="G36" s="196">
        <v>673.88140985599</v>
      </c>
    </row>
    <row r="37" spans="1:7" ht="12.75" customHeight="1">
      <c r="A37" s="195" t="s">
        <v>194</v>
      </c>
      <c r="B37" s="196">
        <v>2977.110645110448</v>
      </c>
      <c r="C37" s="196">
        <v>5609.400617665949</v>
      </c>
      <c r="D37" s="196">
        <v>13251.288385732485</v>
      </c>
      <c r="E37" s="196">
        <v>3839.7025628926854</v>
      </c>
      <c r="F37" s="196">
        <v>7758.777439949059</v>
      </c>
      <c r="G37" s="196">
        <v>7229.694911392976</v>
      </c>
    </row>
    <row r="38" spans="1:7" ht="12.75" customHeight="1">
      <c r="A38" s="207" t="s">
        <v>195</v>
      </c>
      <c r="B38" s="200">
        <v>80188.08796147176</v>
      </c>
      <c r="C38" s="200">
        <v>25364.495995718677</v>
      </c>
      <c r="D38" s="200">
        <v>78795.46379422108</v>
      </c>
      <c r="E38" s="200">
        <v>37250.34551973476</v>
      </c>
      <c r="F38" s="200">
        <v>26801.824489851704</v>
      </c>
      <c r="G38" s="200">
        <v>42400.01373627107</v>
      </c>
    </row>
    <row r="39" spans="1:7" ht="12.75" customHeight="1">
      <c r="A39" s="210" t="s">
        <v>66</v>
      </c>
      <c r="B39" s="206">
        <v>50850.701716339056</v>
      </c>
      <c r="C39" s="206">
        <v>15280.245031493288</v>
      </c>
      <c r="D39" s="206">
        <v>56290.91070201912</v>
      </c>
      <c r="E39" s="206">
        <v>31735.979290368847</v>
      </c>
      <c r="F39" s="206">
        <v>17409.147271123416</v>
      </c>
      <c r="G39" s="206">
        <v>27817.93151516676</v>
      </c>
    </row>
    <row r="40" spans="1:7" ht="12.75" customHeight="1">
      <c r="A40" s="207" t="s">
        <v>114</v>
      </c>
      <c r="B40" s="200">
        <v>78849.08044120634</v>
      </c>
      <c r="C40" s="200">
        <v>15686.526899598313</v>
      </c>
      <c r="D40" s="200">
        <v>64606.9040807612</v>
      </c>
      <c r="E40" s="200">
        <v>31382.820928364195</v>
      </c>
      <c r="F40" s="200">
        <v>16105.276365605114</v>
      </c>
      <c r="G40" s="200">
        <v>32548.0260769126</v>
      </c>
    </row>
    <row r="41" spans="1:7" ht="12.75" customHeight="1">
      <c r="A41" s="195"/>
      <c r="B41" s="196"/>
      <c r="C41" s="196"/>
      <c r="D41" s="196"/>
      <c r="E41" s="196"/>
      <c r="F41" s="196"/>
      <c r="G41" s="196"/>
    </row>
    <row r="42" spans="1:7" ht="12.75" customHeight="1">
      <c r="A42" s="195" t="s">
        <v>196</v>
      </c>
      <c r="B42" s="196">
        <v>11783.275133949232</v>
      </c>
      <c r="C42" s="196">
        <v>9857.482140634027</v>
      </c>
      <c r="D42" s="196">
        <v>10964.076646816633</v>
      </c>
      <c r="E42" s="196">
        <v>8928.0616241762</v>
      </c>
      <c r="F42" s="196">
        <v>9957.556854965223</v>
      </c>
      <c r="G42" s="196">
        <v>10450.839035195178</v>
      </c>
    </row>
    <row r="43" spans="1:7" ht="12.75" customHeight="1">
      <c r="A43" s="195" t="s">
        <v>191</v>
      </c>
      <c r="B43" s="196">
        <v>30121.687797209688</v>
      </c>
      <c r="C43" s="196">
        <v>35777.440129173716</v>
      </c>
      <c r="D43" s="196">
        <v>50357.968943089225</v>
      </c>
      <c r="E43" s="196">
        <v>25491.530185921412</v>
      </c>
      <c r="F43" s="196">
        <v>41242.73556902107</v>
      </c>
      <c r="G43" s="196">
        <v>39082.027067670584</v>
      </c>
    </row>
    <row r="44" spans="1:7" ht="12.75" customHeight="1">
      <c r="A44" s="195" t="s">
        <v>197</v>
      </c>
      <c r="B44" s="196">
        <v>19677.42018352588</v>
      </c>
      <c r="C44" s="196">
        <v>35597.92708466003</v>
      </c>
      <c r="D44" s="196">
        <v>53582.45200973253</v>
      </c>
      <c r="E44" s="196">
        <v>22430.993153115778</v>
      </c>
      <c r="F44" s="196">
        <v>41981.72683830245</v>
      </c>
      <c r="G44" s="196">
        <v>38483.17569183389</v>
      </c>
    </row>
    <row r="45" spans="1:7" ht="12.75" customHeight="1">
      <c r="A45" s="195" t="s">
        <v>198</v>
      </c>
      <c r="B45" s="196">
        <v>126514.18811091757</v>
      </c>
      <c r="C45" s="196">
        <v>214111.07891263906</v>
      </c>
      <c r="D45" s="196">
        <v>458038.96917651413</v>
      </c>
      <c r="E45" s="196">
        <v>146043.4345856288</v>
      </c>
      <c r="F45" s="196">
        <v>342450.3402650458</v>
      </c>
      <c r="G45" s="196">
        <v>268552.7743237818</v>
      </c>
    </row>
    <row r="46" spans="1:7" ht="12.75" customHeight="1">
      <c r="A46" s="195" t="s">
        <v>114</v>
      </c>
      <c r="B46" s="196">
        <v>78849.08044120634</v>
      </c>
      <c r="C46" s="196">
        <v>15686.526899598313</v>
      </c>
      <c r="D46" s="196">
        <v>64606.9040807612</v>
      </c>
      <c r="E46" s="196">
        <v>31382.820928364195</v>
      </c>
      <c r="F46" s="196">
        <v>16105.276365605114</v>
      </c>
      <c r="G46" s="196">
        <v>32548.0260769126</v>
      </c>
    </row>
    <row r="47" spans="1:7" ht="12.75" customHeight="1">
      <c r="A47" s="195" t="s">
        <v>199</v>
      </c>
      <c r="B47" s="202">
        <v>50001.57968662229</v>
      </c>
      <c r="C47" s="202">
        <v>9449.979796934715</v>
      </c>
      <c r="D47" s="202">
        <v>46154.706035384326</v>
      </c>
      <c r="E47" s="202">
        <v>26737.055486593294</v>
      </c>
      <c r="F47" s="202">
        <v>10461.195587528977</v>
      </c>
      <c r="G47" s="202">
        <v>21354.209128165367</v>
      </c>
    </row>
    <row r="48" spans="1:7" ht="12.75" customHeight="1">
      <c r="A48" s="195" t="s">
        <v>200</v>
      </c>
      <c r="B48" s="298">
        <v>0.4892447339775212</v>
      </c>
      <c r="C48" s="298">
        <v>0.48448315252763</v>
      </c>
      <c r="D48" s="298">
        <v>0.6591667194733747</v>
      </c>
      <c r="E48" s="298">
        <v>0.6573016794473192</v>
      </c>
      <c r="F48" s="298">
        <v>0.6875287966816396</v>
      </c>
      <c r="G48" s="298">
        <v>0.5684950096657119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24">
      <selection activeCell="G48" sqref="B48:G48"/>
    </sheetView>
  </sheetViews>
  <sheetFormatPr defaultColWidth="11.421875" defaultRowHeight="12.75"/>
  <cols>
    <col min="1" max="1" width="19.57421875" style="0" customWidth="1"/>
    <col min="2" max="7" width="15.140625" style="0" customWidth="1"/>
  </cols>
  <sheetData>
    <row r="1" spans="1:7" ht="13.5" thickTop="1">
      <c r="A1" s="363" t="s">
        <v>202</v>
      </c>
      <c r="B1" s="365"/>
      <c r="C1" s="366"/>
      <c r="D1" s="366"/>
      <c r="E1" s="366"/>
      <c r="F1" s="366"/>
      <c r="G1" s="367"/>
    </row>
    <row r="2" spans="1:7" ht="48.75" thickBot="1">
      <c r="A2" s="364"/>
      <c r="B2" s="215" t="s">
        <v>138</v>
      </c>
      <c r="C2" s="215" t="s">
        <v>139</v>
      </c>
      <c r="D2" s="215" t="s">
        <v>140</v>
      </c>
      <c r="E2" s="215" t="s">
        <v>141</v>
      </c>
      <c r="F2" s="215" t="s">
        <v>142</v>
      </c>
      <c r="G2" s="216" t="s">
        <v>178</v>
      </c>
    </row>
    <row r="3" spans="1:7" ht="39.75" customHeight="1" thickTop="1">
      <c r="A3" s="257" t="s">
        <v>217</v>
      </c>
      <c r="B3" s="218">
        <v>1371.533320268449</v>
      </c>
      <c r="C3" s="218">
        <v>9487.00621663091</v>
      </c>
      <c r="D3" s="218">
        <v>3340.105177791692</v>
      </c>
      <c r="E3" s="218">
        <v>2242.4759050575203</v>
      </c>
      <c r="F3" s="218">
        <v>2422.20678969296</v>
      </c>
      <c r="G3" s="219">
        <v>24670.999999999913</v>
      </c>
    </row>
    <row r="4" spans="1:7" ht="24">
      <c r="A4" s="220" t="s">
        <v>203</v>
      </c>
      <c r="B4" s="221"/>
      <c r="C4" s="221"/>
      <c r="D4" s="221"/>
      <c r="E4" s="221"/>
      <c r="F4" s="221"/>
      <c r="G4" s="222"/>
    </row>
    <row r="5" spans="1:7" ht="24">
      <c r="A5" s="223" t="s">
        <v>144</v>
      </c>
      <c r="B5" s="224">
        <v>42.615876684221824</v>
      </c>
      <c r="C5" s="224">
        <v>76.89986151950241</v>
      </c>
      <c r="D5" s="224">
        <v>58.29322402554652</v>
      </c>
      <c r="E5" s="224">
        <v>20.9172050678131</v>
      </c>
      <c r="F5" s="224">
        <v>78.65710273119745</v>
      </c>
      <c r="G5" s="225">
        <v>63.42246561319692</v>
      </c>
    </row>
    <row r="6" spans="1:7" ht="24">
      <c r="A6" s="217" t="s">
        <v>204</v>
      </c>
      <c r="B6" s="224">
        <v>37.19804960638337</v>
      </c>
      <c r="C6" s="224">
        <v>67.2193849922807</v>
      </c>
      <c r="D6" s="224">
        <v>52.06676501719682</v>
      </c>
      <c r="E6" s="224">
        <v>14.841502631883742</v>
      </c>
      <c r="F6" s="224">
        <v>74.1430721563072</v>
      </c>
      <c r="G6" s="225">
        <v>54.10406078486454</v>
      </c>
    </row>
    <row r="7" spans="1:7" ht="12.75">
      <c r="A7" s="217" t="s">
        <v>146</v>
      </c>
      <c r="B7" s="226">
        <v>0.019816465576203507</v>
      </c>
      <c r="C7" s="218">
        <v>62.58731781707575</v>
      </c>
      <c r="D7" s="218">
        <v>5.686546810251664</v>
      </c>
      <c r="E7" s="218">
        <v>4.700120080102626</v>
      </c>
      <c r="F7" s="218">
        <v>33.9106410276922</v>
      </c>
      <c r="G7" s="219">
        <v>31.967302254840117</v>
      </c>
    </row>
    <row r="8" spans="1:7" ht="12.75">
      <c r="A8" s="217" t="s">
        <v>205</v>
      </c>
      <c r="B8" s="218">
        <v>0</v>
      </c>
      <c r="C8" s="218">
        <v>0</v>
      </c>
      <c r="D8" s="218">
        <v>181.75584747496407</v>
      </c>
      <c r="E8" s="218">
        <v>0</v>
      </c>
      <c r="F8" s="218">
        <v>2.8358956646967277</v>
      </c>
      <c r="G8" s="219">
        <v>27.752902407530858</v>
      </c>
    </row>
    <row r="9" spans="1:7" ht="12.75">
      <c r="A9" s="217" t="s">
        <v>206</v>
      </c>
      <c r="B9" s="218">
        <v>0</v>
      </c>
      <c r="C9" s="218">
        <v>20.530360709255262</v>
      </c>
      <c r="D9" s="218">
        <v>1283.475746665208</v>
      </c>
      <c r="E9" s="218">
        <v>0</v>
      </c>
      <c r="F9" s="218">
        <v>168.04738672175145</v>
      </c>
      <c r="G9" s="219">
        <v>224.16054418720273</v>
      </c>
    </row>
    <row r="10" spans="1:7" ht="12.75">
      <c r="A10" s="217" t="s">
        <v>148</v>
      </c>
      <c r="B10" s="218">
        <v>0</v>
      </c>
      <c r="C10" s="218">
        <v>0</v>
      </c>
      <c r="D10" s="218">
        <v>0</v>
      </c>
      <c r="E10" s="218">
        <v>30562.523479638745</v>
      </c>
      <c r="F10" s="218">
        <v>870.1744659538259</v>
      </c>
      <c r="G10" s="219">
        <v>4864.368772848126</v>
      </c>
    </row>
    <row r="11" spans="1:7" ht="24">
      <c r="A11" s="223" t="s">
        <v>149</v>
      </c>
      <c r="B11" s="224">
        <v>2.4850744513319576</v>
      </c>
      <c r="C11" s="224">
        <v>1.7809648138914085</v>
      </c>
      <c r="D11" s="224">
        <v>2.316385023802895</v>
      </c>
      <c r="E11" s="224">
        <v>1.3360217553436637</v>
      </c>
      <c r="F11" s="224">
        <v>2.1107876382051196</v>
      </c>
      <c r="G11" s="225">
        <v>2.081829899881512</v>
      </c>
    </row>
    <row r="12" spans="1:7" ht="12.75">
      <c r="A12" s="223" t="s">
        <v>180</v>
      </c>
      <c r="B12" s="224">
        <v>1.4677901773430762</v>
      </c>
      <c r="C12" s="224">
        <v>1.5919463758202215</v>
      </c>
      <c r="D12" s="224">
        <v>1.428954482625512</v>
      </c>
      <c r="E12" s="224">
        <v>1.1707450953238254</v>
      </c>
      <c r="F12" s="224">
        <v>1.5634178959256264</v>
      </c>
      <c r="G12" s="225">
        <v>1.4958629016502225</v>
      </c>
    </row>
    <row r="13" spans="1:7" ht="24">
      <c r="A13" s="227" t="s">
        <v>151</v>
      </c>
      <c r="B13" s="228"/>
      <c r="C13" s="228"/>
      <c r="D13" s="228"/>
      <c r="E13" s="228"/>
      <c r="F13" s="228"/>
      <c r="G13" s="229"/>
    </row>
    <row r="14" spans="1:7" ht="24">
      <c r="A14" s="217" t="s">
        <v>12</v>
      </c>
      <c r="B14" s="218">
        <v>75888.15391929394</v>
      </c>
      <c r="C14" s="218">
        <v>91624.08007906371</v>
      </c>
      <c r="D14" s="218">
        <v>103071.25597976605</v>
      </c>
      <c r="E14" s="218">
        <v>41048.889918778106</v>
      </c>
      <c r="F14" s="218">
        <v>40823.48593278467</v>
      </c>
      <c r="G14" s="219">
        <v>83327.58340806904</v>
      </c>
    </row>
    <row r="15" spans="1:7" ht="12.75">
      <c r="A15" s="217" t="s">
        <v>13</v>
      </c>
      <c r="B15" s="218">
        <v>12840.063993435797</v>
      </c>
      <c r="C15" s="218">
        <v>50043.77899325699</v>
      </c>
      <c r="D15" s="218">
        <v>59625.938149719004</v>
      </c>
      <c r="E15" s="218">
        <v>27316.270386222423</v>
      </c>
      <c r="F15" s="218">
        <v>35339.495810997476</v>
      </c>
      <c r="G15" s="219">
        <v>42857.30135119951</v>
      </c>
    </row>
    <row r="16" spans="1:7" ht="12.75">
      <c r="A16" s="217" t="s">
        <v>93</v>
      </c>
      <c r="B16" s="218">
        <v>149612.05970842222</v>
      </c>
      <c r="C16" s="218">
        <v>258228.4214039304</v>
      </c>
      <c r="D16" s="218">
        <v>406309.039787114</v>
      </c>
      <c r="E16" s="218">
        <v>166289.88326860606</v>
      </c>
      <c r="F16" s="218">
        <v>277356.6558047819</v>
      </c>
      <c r="G16" s="219">
        <v>273853.36130381934</v>
      </c>
    </row>
    <row r="17" spans="1:7" ht="12.75">
      <c r="A17" s="217" t="s">
        <v>153</v>
      </c>
      <c r="B17" s="218">
        <v>118332.89590843151</v>
      </c>
      <c r="C17" s="218">
        <v>222100.65227512666</v>
      </c>
      <c r="D17" s="218">
        <v>360173.81827378867</v>
      </c>
      <c r="E17" s="218">
        <v>143214.81001871297</v>
      </c>
      <c r="F17" s="218">
        <v>247187.52627580974</v>
      </c>
      <c r="G17" s="219">
        <v>235765.97428331658</v>
      </c>
    </row>
    <row r="18" spans="1:7" ht="12.75">
      <c r="A18" s="217" t="s">
        <v>95</v>
      </c>
      <c r="B18" s="218">
        <v>121282.0314471065</v>
      </c>
      <c r="C18" s="218">
        <v>151007.63191799945</v>
      </c>
      <c r="D18" s="218">
        <v>246620.1820016804</v>
      </c>
      <c r="E18" s="218">
        <v>79785.42552285845</v>
      </c>
      <c r="F18" s="218">
        <v>146024.90166470694</v>
      </c>
      <c r="G18" s="219">
        <v>161464.87347428725</v>
      </c>
    </row>
    <row r="19" spans="1:7" ht="12.75">
      <c r="A19" s="217" t="s">
        <v>155</v>
      </c>
      <c r="B19" s="218">
        <v>30566.61453098871</v>
      </c>
      <c r="C19" s="218">
        <v>87961.57357834258</v>
      </c>
      <c r="D19" s="218">
        <v>193616.02488900066</v>
      </c>
      <c r="E19" s="218">
        <v>18337.016805662442</v>
      </c>
      <c r="F19" s="218">
        <v>81962.83672622094</v>
      </c>
      <c r="G19" s="219">
        <v>92358.49395455397</v>
      </c>
    </row>
    <row r="20" spans="1:7" ht="12.75">
      <c r="A20" s="217" t="s">
        <v>207</v>
      </c>
      <c r="B20" s="218">
        <v>143903.7901203147</v>
      </c>
      <c r="C20" s="218">
        <v>216580.3125080293</v>
      </c>
      <c r="D20" s="218">
        <v>196767.86625542326</v>
      </c>
      <c r="E20" s="218">
        <v>85408.26413116422</v>
      </c>
      <c r="F20" s="218">
        <v>138083.26728192295</v>
      </c>
      <c r="G20" s="219">
        <v>187723.68625112958</v>
      </c>
    </row>
    <row r="21" spans="1:7" ht="24">
      <c r="A21" s="217" t="s">
        <v>208</v>
      </c>
      <c r="B21" s="218">
        <v>128451.64238627753</v>
      </c>
      <c r="C21" s="218">
        <v>195643.3808269959</v>
      </c>
      <c r="D21" s="218">
        <v>461253.41212288477</v>
      </c>
      <c r="E21" s="218">
        <v>163110.92548676592</v>
      </c>
      <c r="F21" s="218">
        <v>289139.42131531896</v>
      </c>
      <c r="G21" s="219">
        <v>250850.6369204496</v>
      </c>
    </row>
    <row r="22" spans="1:7" ht="24">
      <c r="A22" s="227" t="s">
        <v>209</v>
      </c>
      <c r="B22" s="221"/>
      <c r="C22" s="221"/>
      <c r="D22" s="221"/>
      <c r="E22" s="221"/>
      <c r="F22" s="221"/>
      <c r="G22" s="222"/>
    </row>
    <row r="23" spans="1:7" ht="12.75">
      <c r="A23" s="223" t="s">
        <v>159</v>
      </c>
      <c r="B23" s="218">
        <v>201727.78806349143</v>
      </c>
      <c r="C23" s="218">
        <v>212591.00804196557</v>
      </c>
      <c r="D23" s="218">
        <v>609595.9001722315</v>
      </c>
      <c r="E23" s="218">
        <v>201984.79771740176</v>
      </c>
      <c r="F23" s="218">
        <v>240586.0398438948</v>
      </c>
      <c r="G23" s="219">
        <v>293343.110656878</v>
      </c>
    </row>
    <row r="24" spans="1:7" ht="24">
      <c r="A24" s="223" t="s">
        <v>181</v>
      </c>
      <c r="B24" s="218">
        <v>169.90990744796824</v>
      </c>
      <c r="C24" s="218">
        <v>153.24067675284977</v>
      </c>
      <c r="D24" s="218">
        <v>387.3503865864104</v>
      </c>
      <c r="E24" s="218">
        <v>96.23848871292265</v>
      </c>
      <c r="F24" s="218">
        <v>233.46905557964163</v>
      </c>
      <c r="G24" s="219">
        <v>180.70051740122105</v>
      </c>
    </row>
    <row r="25" spans="1:7" ht="24">
      <c r="A25" s="223" t="s">
        <v>182</v>
      </c>
      <c r="B25" s="218">
        <v>59950.63659127137</v>
      </c>
      <c r="C25" s="218">
        <v>70582.14747863551</v>
      </c>
      <c r="D25" s="218">
        <v>348651.9097758223</v>
      </c>
      <c r="E25" s="218">
        <v>80735.02614556917</v>
      </c>
      <c r="F25" s="218">
        <v>87531.39219333373</v>
      </c>
      <c r="G25" s="219">
        <v>126264.9443537792</v>
      </c>
    </row>
    <row r="26" spans="1:7" ht="12.75">
      <c r="A26" s="217" t="s">
        <v>210</v>
      </c>
      <c r="B26" s="218">
        <v>174882.5387562049</v>
      </c>
      <c r="C26" s="218">
        <v>192023.60954573253</v>
      </c>
      <c r="D26" s="218">
        <v>559232.817522964</v>
      </c>
      <c r="E26" s="218">
        <v>173651.56470975245</v>
      </c>
      <c r="F26" s="218">
        <v>230101.7063339384</v>
      </c>
      <c r="G26" s="219">
        <v>266437.4855361897</v>
      </c>
    </row>
    <row r="27" spans="1:7" ht="24">
      <c r="A27" s="217" t="s">
        <v>183</v>
      </c>
      <c r="B27" s="218">
        <v>42745.21844735157</v>
      </c>
      <c r="C27" s="218">
        <v>62592.6130742733</v>
      </c>
      <c r="D27" s="218">
        <v>110619.93609563113</v>
      </c>
      <c r="E27" s="218">
        <v>53098.23050600548</v>
      </c>
      <c r="F27" s="218">
        <v>69142.5444691886</v>
      </c>
      <c r="G27" s="219">
        <v>68964.32343541921</v>
      </c>
    </row>
    <row r="28" spans="1:7" ht="24">
      <c r="A28" s="227" t="s">
        <v>211</v>
      </c>
      <c r="B28" s="230">
        <v>99201.84293231646</v>
      </c>
      <c r="C28" s="230">
        <v>79569.48816580961</v>
      </c>
      <c r="D28" s="230">
        <v>150711.4046873645</v>
      </c>
      <c r="E28" s="230">
        <v>68247.77955454007</v>
      </c>
      <c r="F28" s="230">
        <v>84145.57223695212</v>
      </c>
      <c r="G28" s="231">
        <v>98294.54338508064</v>
      </c>
    </row>
    <row r="29" spans="1:7" ht="24">
      <c r="A29" s="217" t="s">
        <v>164</v>
      </c>
      <c r="B29" s="218">
        <v>0</v>
      </c>
      <c r="C29" s="218">
        <v>0</v>
      </c>
      <c r="D29" s="218">
        <v>0</v>
      </c>
      <c r="E29" s="218">
        <v>0</v>
      </c>
      <c r="F29" s="218">
        <v>0</v>
      </c>
      <c r="G29" s="219">
        <v>0</v>
      </c>
    </row>
    <row r="30" spans="1:7" ht="36">
      <c r="A30" s="217" t="s">
        <v>185</v>
      </c>
      <c r="B30" s="218">
        <v>12094.626284057764</v>
      </c>
      <c r="C30" s="218">
        <v>26341.29044268182</v>
      </c>
      <c r="D30" s="218">
        <v>16893.64034152271</v>
      </c>
      <c r="E30" s="218">
        <v>6278.063180174538</v>
      </c>
      <c r="F30" s="218">
        <v>25558.67628106111</v>
      </c>
      <c r="G30" s="219">
        <v>22070.16205080351</v>
      </c>
    </row>
    <row r="31" spans="1:7" ht="24">
      <c r="A31" s="217" t="s">
        <v>186</v>
      </c>
      <c r="B31" s="218">
        <v>8812.005751585408</v>
      </c>
      <c r="C31" s="218">
        <v>10229.194997919365</v>
      </c>
      <c r="D31" s="218">
        <v>9484.498606893245</v>
      </c>
      <c r="E31" s="218">
        <v>2571.0405406452305</v>
      </c>
      <c r="F31" s="218">
        <v>11917.540800523895</v>
      </c>
      <c r="G31" s="219">
        <v>8680.041114697598</v>
      </c>
    </row>
    <row r="32" spans="1:7" ht="24">
      <c r="A32" s="217" t="s">
        <v>187</v>
      </c>
      <c r="B32" s="218">
        <v>1662.1057985907723</v>
      </c>
      <c r="C32" s="218">
        <v>1461.2698798586282</v>
      </c>
      <c r="D32" s="218">
        <v>2795.2409674819887</v>
      </c>
      <c r="E32" s="218">
        <v>1266.9044920472702</v>
      </c>
      <c r="F32" s="218">
        <v>1787.7778938102276</v>
      </c>
      <c r="G32" s="219">
        <v>1778.2673916476415</v>
      </c>
    </row>
    <row r="33" spans="1:7" ht="12.75">
      <c r="A33" s="217" t="s">
        <v>188</v>
      </c>
      <c r="B33" s="218">
        <v>26503.26756065401</v>
      </c>
      <c r="C33" s="218">
        <v>3905.0904960370653</v>
      </c>
      <c r="D33" s="218">
        <v>24633.18505396844</v>
      </c>
      <c r="E33" s="218">
        <v>4098.866834309679</v>
      </c>
      <c r="F33" s="218">
        <v>13794.136607846389</v>
      </c>
      <c r="G33" s="219">
        <v>14724.888684311245</v>
      </c>
    </row>
    <row r="34" spans="1:7" ht="24">
      <c r="A34" s="227" t="s">
        <v>212</v>
      </c>
      <c r="B34" s="230">
        <v>74319.090105544</v>
      </c>
      <c r="C34" s="230">
        <v>90315.22323467645</v>
      </c>
      <c r="D34" s="230">
        <v>130692.12040054347</v>
      </c>
      <c r="E34" s="230">
        <v>66589.03086771246</v>
      </c>
      <c r="F34" s="230">
        <v>82204.79321583276</v>
      </c>
      <c r="G34" s="231">
        <v>95181.50824522763</v>
      </c>
    </row>
    <row r="35" spans="1:7" ht="24">
      <c r="A35" s="217" t="s">
        <v>190</v>
      </c>
      <c r="B35" s="218">
        <v>259.4519111420298</v>
      </c>
      <c r="C35" s="218">
        <v>202.09890008163453</v>
      </c>
      <c r="D35" s="218">
        <v>370.5770556106056</v>
      </c>
      <c r="E35" s="218">
        <v>208.41648969577167</v>
      </c>
      <c r="F35" s="218">
        <v>63.947537727743956</v>
      </c>
      <c r="G35" s="219">
        <v>228.88713647443785</v>
      </c>
    </row>
    <row r="36" spans="1:7" ht="24">
      <c r="A36" s="217" t="s">
        <v>191</v>
      </c>
      <c r="B36" s="218">
        <v>31425.78703895674</v>
      </c>
      <c r="C36" s="218">
        <v>34413.17594385639</v>
      </c>
      <c r="D36" s="218">
        <v>49706.929447517265</v>
      </c>
      <c r="E36" s="218">
        <v>26666.971928865943</v>
      </c>
      <c r="F36" s="218">
        <v>36924.04499850419</v>
      </c>
      <c r="G36" s="219">
        <v>37204.945482569354</v>
      </c>
    </row>
    <row r="37" spans="1:7" ht="12.75">
      <c r="A37" s="217" t="s">
        <v>192</v>
      </c>
      <c r="B37" s="218">
        <v>43152.75497772928</v>
      </c>
      <c r="C37" s="218">
        <v>56104.14619090167</v>
      </c>
      <c r="D37" s="218">
        <v>81355.76800863682</v>
      </c>
      <c r="E37" s="218">
        <v>40130.475428542246</v>
      </c>
      <c r="F37" s="218">
        <v>45344.69575505632</v>
      </c>
      <c r="G37" s="219">
        <v>58205.44989913272</v>
      </c>
    </row>
    <row r="38" spans="1:7" ht="12.75">
      <c r="A38" s="217" t="s">
        <v>193</v>
      </c>
      <c r="B38" s="218">
        <v>534.9085191033994</v>
      </c>
      <c r="C38" s="218">
        <v>481.2672773861105</v>
      </c>
      <c r="D38" s="218">
        <v>394.6352627093364</v>
      </c>
      <c r="E38" s="218">
        <v>347.00833548167753</v>
      </c>
      <c r="F38" s="218">
        <v>610.8584124297805</v>
      </c>
      <c r="G38" s="219">
        <v>572.2683951509763</v>
      </c>
    </row>
    <row r="39" spans="1:7" ht="12.75">
      <c r="A39" s="217" t="s">
        <v>194</v>
      </c>
      <c r="B39" s="218">
        <v>2624.28762966911</v>
      </c>
      <c r="C39" s="218">
        <v>4748.882171925134</v>
      </c>
      <c r="D39" s="218">
        <v>11537.978197936825</v>
      </c>
      <c r="E39" s="218">
        <v>3595.8617817231034</v>
      </c>
      <c r="F39" s="218">
        <v>7078.637141675391</v>
      </c>
      <c r="G39" s="219">
        <v>6098.611174647707</v>
      </c>
    </row>
    <row r="40" spans="1:7" ht="12.75">
      <c r="A40" s="227" t="s">
        <v>195</v>
      </c>
      <c r="B40" s="230">
        <v>41063.37586716358</v>
      </c>
      <c r="C40" s="230">
        <v>51836.531296362664</v>
      </c>
      <c r="D40" s="230">
        <v>70212.42507340932</v>
      </c>
      <c r="E40" s="230">
        <v>36881.62198230082</v>
      </c>
      <c r="F40" s="230">
        <v>38876.91702581069</v>
      </c>
      <c r="G40" s="231">
        <v>52679.10711963599</v>
      </c>
    </row>
    <row r="41" spans="1:7" ht="12.75">
      <c r="A41" s="217" t="s">
        <v>213</v>
      </c>
      <c r="B41" s="218">
        <v>29613.158521712154</v>
      </c>
      <c r="C41" s="218">
        <v>32853.771081605664</v>
      </c>
      <c r="D41" s="218">
        <v>48879.54986121112</v>
      </c>
      <c r="E41" s="218">
        <v>30525.396840061017</v>
      </c>
      <c r="F41" s="218">
        <v>18820.771227206693</v>
      </c>
      <c r="G41" s="219">
        <v>34260.04392638424</v>
      </c>
    </row>
    <row r="42" spans="1:7" ht="24">
      <c r="A42" s="217" t="s">
        <v>196</v>
      </c>
      <c r="B42" s="218">
        <v>16085.899264487714</v>
      </c>
      <c r="C42" s="218">
        <v>9230.222417738545</v>
      </c>
      <c r="D42" s="218">
        <v>15068.619476240106</v>
      </c>
      <c r="E42" s="218">
        <v>10299.131033997875</v>
      </c>
      <c r="F42" s="218">
        <v>10870.558714589439</v>
      </c>
      <c r="G42" s="219">
        <v>11496.816407816257</v>
      </c>
    </row>
    <row r="43" spans="1:7" ht="24">
      <c r="A43" s="217" t="s">
        <v>191</v>
      </c>
      <c r="B43" s="218">
        <v>31425.78703895674</v>
      </c>
      <c r="C43" s="218">
        <v>34413.17594385639</v>
      </c>
      <c r="D43" s="218">
        <v>49706.929447517265</v>
      </c>
      <c r="E43" s="218">
        <v>26666.971928865943</v>
      </c>
      <c r="F43" s="218">
        <v>36924.04499850419</v>
      </c>
      <c r="G43" s="219">
        <v>37204.945482569354</v>
      </c>
    </row>
    <row r="44" spans="1:7" ht="24">
      <c r="A44" s="217" t="s">
        <v>197</v>
      </c>
      <c r="B44" s="218">
        <v>21508.076522935073</v>
      </c>
      <c r="C44" s="218">
        <v>32814.12974300535</v>
      </c>
      <c r="D44" s="218">
        <v>58527.13450717414</v>
      </c>
      <c r="E44" s="218">
        <v>22835.677503965035</v>
      </c>
      <c r="F44" s="218">
        <v>35333.30788166183</v>
      </c>
      <c r="G44" s="219">
        <v>37263.7130232119</v>
      </c>
    </row>
    <row r="45" spans="1:7" ht="12.75">
      <c r="A45" s="217" t="s">
        <v>198</v>
      </c>
      <c r="B45" s="218">
        <v>129674.72899569546</v>
      </c>
      <c r="C45" s="218">
        <v>196957.10179531548</v>
      </c>
      <c r="D45" s="218">
        <v>465171.223247904</v>
      </c>
      <c r="E45" s="218">
        <v>164961.5836984755</v>
      </c>
      <c r="F45" s="218">
        <v>290972.45140412054</v>
      </c>
      <c r="G45" s="219">
        <v>252839.77956955135</v>
      </c>
    </row>
    <row r="46" spans="1:7" ht="12.75">
      <c r="A46" s="223" t="s">
        <v>114</v>
      </c>
      <c r="B46" s="218">
        <v>34895.18711869754</v>
      </c>
      <c r="C46" s="218">
        <v>44205.35507947511</v>
      </c>
      <c r="D46" s="218">
        <v>46323.600537512335</v>
      </c>
      <c r="E46" s="218">
        <v>30413.785373203867</v>
      </c>
      <c r="F46" s="218">
        <v>29597.095428063603</v>
      </c>
      <c r="G46" s="219">
        <v>41123.52317117719</v>
      </c>
    </row>
    <row r="47" spans="1:7" ht="24">
      <c r="A47" s="223" t="s">
        <v>214</v>
      </c>
      <c r="B47" s="218">
        <v>25563.48425213562</v>
      </c>
      <c r="C47" s="218">
        <v>28491.312810512754</v>
      </c>
      <c r="D47" s="218">
        <v>31717.29405331891</v>
      </c>
      <c r="E47" s="218">
        <v>25129.075677744815</v>
      </c>
      <c r="F47" s="218">
        <v>13200.006496302416</v>
      </c>
      <c r="G47" s="219">
        <v>26775.418920515356</v>
      </c>
    </row>
    <row r="48" spans="1:7" ht="13.5" thickBot="1">
      <c r="A48" s="232" t="s">
        <v>200</v>
      </c>
      <c r="B48" s="296">
        <v>0.5126055867819216</v>
      </c>
      <c r="C48" s="296">
        <v>0.457799536657224</v>
      </c>
      <c r="D48" s="296">
        <v>0.664108769210161</v>
      </c>
      <c r="E48" s="296">
        <v>0.6463498072001506</v>
      </c>
      <c r="F48" s="296">
        <v>0.8839751550977263</v>
      </c>
      <c r="G48" s="297">
        <v>0.569859667923888</v>
      </c>
    </row>
    <row r="49" spans="2:7" ht="13.5" thickTop="1">
      <c r="B49" s="233"/>
      <c r="C49" s="233"/>
      <c r="D49" s="233"/>
      <c r="E49" s="233"/>
      <c r="F49" s="233"/>
      <c r="G49" s="233"/>
    </row>
  </sheetData>
  <sheetProtection/>
  <mergeCells count="2">
    <mergeCell ref="A1:A2"/>
    <mergeCell ref="B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B47" sqref="B47:G47"/>
    </sheetView>
  </sheetViews>
  <sheetFormatPr defaultColWidth="11.421875" defaultRowHeight="12.75"/>
  <cols>
    <col min="1" max="1" width="54.8515625" style="0" customWidth="1"/>
  </cols>
  <sheetData>
    <row r="1" spans="1:7" ht="79.5" customHeight="1" thickBot="1" thickTop="1">
      <c r="A1" s="250" t="s">
        <v>215</v>
      </c>
      <c r="B1" s="251" t="s">
        <v>138</v>
      </c>
      <c r="C1" s="251" t="s">
        <v>139</v>
      </c>
      <c r="D1" s="251" t="s">
        <v>140</v>
      </c>
      <c r="E1" s="251" t="s">
        <v>141</v>
      </c>
      <c r="F1" s="251" t="s">
        <v>142</v>
      </c>
      <c r="G1" s="252" t="s">
        <v>216</v>
      </c>
    </row>
    <row r="2" spans="1:7" ht="19.5" customHeight="1" thickTop="1">
      <c r="A2" s="258" t="s">
        <v>3</v>
      </c>
      <c r="B2" s="234">
        <v>1682.2195361045187</v>
      </c>
      <c r="C2" s="234">
        <v>9046.273539613741</v>
      </c>
      <c r="D2" s="234">
        <v>3305.9677322516627</v>
      </c>
      <c r="E2" s="235">
        <v>2181.385155834585</v>
      </c>
      <c r="F2" s="234">
        <v>2065.179599247994</v>
      </c>
      <c r="G2" s="236">
        <v>25096.994922609196</v>
      </c>
    </row>
    <row r="3" spans="1:7" ht="19.5" customHeight="1">
      <c r="A3" s="227" t="s">
        <v>203</v>
      </c>
      <c r="B3" s="237"/>
      <c r="C3" s="237"/>
      <c r="D3" s="237"/>
      <c r="E3" s="237"/>
      <c r="F3" s="237"/>
      <c r="G3" s="238"/>
    </row>
    <row r="4" spans="1:7" ht="19.5" customHeight="1">
      <c r="A4" s="190" t="s">
        <v>144</v>
      </c>
      <c r="B4" s="239">
        <v>49.537787971698364</v>
      </c>
      <c r="C4" s="239">
        <v>85.45418801201644</v>
      </c>
      <c r="D4" s="239">
        <v>57.99294482674254</v>
      </c>
      <c r="E4" s="240">
        <v>25.77380397243466</v>
      </c>
      <c r="F4" s="239">
        <v>92.47360855368017</v>
      </c>
      <c r="G4" s="241">
        <v>67.5025172447405</v>
      </c>
    </row>
    <row r="5" spans="1:7" ht="19.5" customHeight="1">
      <c r="A5" s="242" t="s">
        <v>204</v>
      </c>
      <c r="B5" s="239">
        <v>44.13315473041342</v>
      </c>
      <c r="C5" s="239">
        <v>77.5296632808596</v>
      </c>
      <c r="D5" s="239">
        <v>49.99132730772781</v>
      </c>
      <c r="E5" s="240">
        <v>19.36933504000608</v>
      </c>
      <c r="F5" s="239">
        <v>81.443589334078</v>
      </c>
      <c r="G5" s="241">
        <v>58.94894644482266</v>
      </c>
    </row>
    <row r="6" spans="1:7" ht="19.5" customHeight="1">
      <c r="A6" s="242" t="s">
        <v>146</v>
      </c>
      <c r="B6" s="234">
        <v>0</v>
      </c>
      <c r="C6" s="234">
        <v>68.68468010659495</v>
      </c>
      <c r="D6" s="234">
        <v>5.014736043078094</v>
      </c>
      <c r="E6" s="235">
        <v>3.6705387914640912</v>
      </c>
      <c r="F6" s="234">
        <v>45.80721542964638</v>
      </c>
      <c r="G6" s="236">
        <v>33.151841784838616</v>
      </c>
    </row>
    <row r="7" spans="1:7" ht="19.5" customHeight="1">
      <c r="A7" s="242" t="s">
        <v>205</v>
      </c>
      <c r="B7" s="234">
        <v>0</v>
      </c>
      <c r="C7" s="234">
        <v>0</v>
      </c>
      <c r="D7" s="234">
        <v>168.65405419071234</v>
      </c>
      <c r="E7" s="235">
        <v>0</v>
      </c>
      <c r="F7" s="234">
        <v>3.419499703818844</v>
      </c>
      <c r="G7" s="236">
        <v>25.34868544690571</v>
      </c>
    </row>
    <row r="8" spans="1:7" ht="19.5" customHeight="1">
      <c r="A8" s="242" t="s">
        <v>206</v>
      </c>
      <c r="B8" s="234">
        <v>0</v>
      </c>
      <c r="C8" s="234">
        <v>12.195234781474877</v>
      </c>
      <c r="D8" s="234">
        <v>1328.1827987972547</v>
      </c>
      <c r="E8" s="243">
        <v>0.9131492788476077</v>
      </c>
      <c r="F8" s="234">
        <v>196.33097117292752</v>
      </c>
      <c r="G8" s="236">
        <v>221.8478857128509</v>
      </c>
    </row>
    <row r="9" spans="1:7" ht="19.5" customHeight="1">
      <c r="A9" s="242" t="s">
        <v>148</v>
      </c>
      <c r="B9" s="234">
        <v>0</v>
      </c>
      <c r="C9" s="234">
        <v>57.29101039934683</v>
      </c>
      <c r="D9" s="234">
        <v>0</v>
      </c>
      <c r="E9" s="235">
        <v>35730.16362369621</v>
      </c>
      <c r="F9" s="234">
        <v>1167.2989667561637</v>
      </c>
      <c r="G9" s="236">
        <v>4769.945436588885</v>
      </c>
    </row>
    <row r="10" spans="1:7" ht="19.5" customHeight="1">
      <c r="A10" s="190" t="s">
        <v>149</v>
      </c>
      <c r="B10" s="239">
        <v>2.526566379774542</v>
      </c>
      <c r="C10" s="239">
        <v>1.8194819119574657</v>
      </c>
      <c r="D10" s="239">
        <v>2.1846555377543586</v>
      </c>
      <c r="E10" s="240">
        <v>1.4303601052788415</v>
      </c>
      <c r="F10" s="239">
        <v>2.150432373389872</v>
      </c>
      <c r="G10" s="241">
        <v>2.107863581522461</v>
      </c>
    </row>
    <row r="11" spans="1:7" ht="19.5" customHeight="1">
      <c r="A11" s="190" t="s">
        <v>180</v>
      </c>
      <c r="B11" s="239">
        <v>1.5094761420310001</v>
      </c>
      <c r="C11" s="239">
        <v>1.6148125788179932</v>
      </c>
      <c r="D11" s="239">
        <v>1.3798472520207823</v>
      </c>
      <c r="E11" s="240">
        <v>1.287182463870514</v>
      </c>
      <c r="F11" s="239">
        <v>1.7265214891216414</v>
      </c>
      <c r="G11" s="241">
        <v>1.5009207894798215</v>
      </c>
    </row>
    <row r="12" spans="1:7" ht="19.5" customHeight="1">
      <c r="A12" s="227" t="s">
        <v>151</v>
      </c>
      <c r="B12" s="244"/>
      <c r="C12" s="244"/>
      <c r="D12" s="244"/>
      <c r="E12" s="244"/>
      <c r="F12" s="244"/>
      <c r="G12" s="245"/>
    </row>
    <row r="13" spans="1:7" ht="19.5" customHeight="1">
      <c r="A13" s="242" t="s">
        <v>12</v>
      </c>
      <c r="B13" s="234">
        <v>104101.1020661</v>
      </c>
      <c r="C13" s="234">
        <v>91549.51555323589</v>
      </c>
      <c r="D13" s="234">
        <v>80176.42429354553</v>
      </c>
      <c r="E13" s="235">
        <v>34666.97138987111</v>
      </c>
      <c r="F13" s="234">
        <v>84480.40031268004</v>
      </c>
      <c r="G13" s="236">
        <v>83924.07491857582</v>
      </c>
    </row>
    <row r="14" spans="1:7" ht="19.5" customHeight="1">
      <c r="A14" s="242" t="s">
        <v>13</v>
      </c>
      <c r="B14" s="234">
        <v>46718.82839587724</v>
      </c>
      <c r="C14" s="234">
        <v>30995.415326976716</v>
      </c>
      <c r="D14" s="234">
        <v>23691.363319817858</v>
      </c>
      <c r="E14" s="235">
        <v>16611.709526340685</v>
      </c>
      <c r="F14" s="234">
        <v>38348.368872317624</v>
      </c>
      <c r="G14" s="236">
        <v>32526.328879403165</v>
      </c>
    </row>
    <row r="15" spans="1:7" ht="19.5" customHeight="1">
      <c r="A15" s="242" t="s">
        <v>93</v>
      </c>
      <c r="B15" s="234">
        <v>157556.95255988304</v>
      </c>
      <c r="C15" s="234">
        <v>284400.28165196953</v>
      </c>
      <c r="D15" s="234">
        <v>408259.4903206351</v>
      </c>
      <c r="E15" s="235">
        <v>190657.66356733377</v>
      </c>
      <c r="F15" s="234">
        <v>367526.6806241344</v>
      </c>
      <c r="G15" s="236">
        <v>284138.5680149572</v>
      </c>
    </row>
    <row r="16" spans="1:7" ht="19.5" customHeight="1">
      <c r="A16" s="242" t="s">
        <v>153</v>
      </c>
      <c r="B16" s="234">
        <v>129181.36934643248</v>
      </c>
      <c r="C16" s="234">
        <v>247410.39954785322</v>
      </c>
      <c r="D16" s="234">
        <v>358824.2717762812</v>
      </c>
      <c r="E16" s="235">
        <v>168191.45059788437</v>
      </c>
      <c r="F16" s="234">
        <v>318500.27885479154</v>
      </c>
      <c r="G16" s="236">
        <v>246227.48983965768</v>
      </c>
    </row>
    <row r="17" spans="1:7" ht="19.5" customHeight="1">
      <c r="A17" s="242" t="s">
        <v>95</v>
      </c>
      <c r="B17" s="234">
        <v>157361.46013060774</v>
      </c>
      <c r="C17" s="234">
        <v>161022.06568796907</v>
      </c>
      <c r="D17" s="234">
        <v>258796.67929805254</v>
      </c>
      <c r="E17" s="235">
        <v>89353.24578301271</v>
      </c>
      <c r="F17" s="234">
        <v>163503.83847441152</v>
      </c>
      <c r="G17" s="236">
        <v>166387.2732193754</v>
      </c>
    </row>
    <row r="18" spans="1:7" ht="19.5" customHeight="1">
      <c r="A18" s="242" t="s">
        <v>155</v>
      </c>
      <c r="B18" s="234">
        <v>36516.72158034302</v>
      </c>
      <c r="C18" s="234">
        <v>95470.86536242526</v>
      </c>
      <c r="D18" s="234">
        <v>202344.13984389283</v>
      </c>
      <c r="E18" s="235">
        <v>23549.784425790294</v>
      </c>
      <c r="F18" s="234">
        <v>103318.06449652075</v>
      </c>
      <c r="G18" s="236">
        <v>96399.19709880433</v>
      </c>
    </row>
    <row r="19" spans="1:7" ht="19.5" customHeight="1">
      <c r="A19" s="242" t="s">
        <v>207</v>
      </c>
      <c r="B19" s="234">
        <v>176256.73003467493</v>
      </c>
      <c r="C19" s="234">
        <v>220910.86280967682</v>
      </c>
      <c r="D19" s="234">
        <v>168175.16484919793</v>
      </c>
      <c r="E19" s="235">
        <v>86933.14532634457</v>
      </c>
      <c r="F19" s="234">
        <v>232263.65322835502</v>
      </c>
      <c r="G19" s="236">
        <v>188761.36486112152</v>
      </c>
    </row>
    <row r="20" spans="1:7" ht="19.5" customHeight="1">
      <c r="A20" s="242" t="s">
        <v>208</v>
      </c>
      <c r="B20" s="234">
        <v>140260.00677043668</v>
      </c>
      <c r="C20" s="234">
        <v>227838.18383962274</v>
      </c>
      <c r="D20" s="234">
        <v>503143.32356506796</v>
      </c>
      <c r="E20" s="235">
        <v>194956.35306527786</v>
      </c>
      <c r="F20" s="234">
        <v>302693.3969566467</v>
      </c>
      <c r="G20" s="236">
        <v>264988.03400215297</v>
      </c>
    </row>
    <row r="21" spans="1:7" ht="19.5" customHeight="1">
      <c r="A21" s="227" t="s">
        <v>209</v>
      </c>
      <c r="B21" s="237"/>
      <c r="C21" s="237"/>
      <c r="D21" s="237"/>
      <c r="E21" s="237"/>
      <c r="F21" s="237"/>
      <c r="G21" s="238"/>
    </row>
    <row r="22" spans="1:7" ht="19.5" customHeight="1">
      <c r="A22" s="190" t="s">
        <v>159</v>
      </c>
      <c r="B22" s="234">
        <v>228592.8181490022</v>
      </c>
      <c r="C22" s="234">
        <v>223364.9896062889</v>
      </c>
      <c r="D22" s="234">
        <v>557278.8711138077</v>
      </c>
      <c r="E22" s="235">
        <v>210963.5313474648</v>
      </c>
      <c r="F22" s="234">
        <v>269755.82794442936</v>
      </c>
      <c r="G22" s="236">
        <v>289368.09166549926</v>
      </c>
    </row>
    <row r="23" spans="1:7" ht="19.5" customHeight="1">
      <c r="A23" s="190" t="s">
        <v>181</v>
      </c>
      <c r="B23" s="234">
        <v>25.571776034567865</v>
      </c>
      <c r="C23" s="234">
        <v>179.60339101258512</v>
      </c>
      <c r="D23" s="234">
        <v>288.71620500319375</v>
      </c>
      <c r="E23" s="235">
        <v>343.8183295360682</v>
      </c>
      <c r="F23" s="234">
        <v>519.8785065092184</v>
      </c>
      <c r="G23" s="236">
        <v>232.53538555845975</v>
      </c>
    </row>
    <row r="24" spans="1:7" ht="19.5" customHeight="1">
      <c r="A24" s="190" t="s">
        <v>182</v>
      </c>
      <c r="B24" s="234">
        <v>61788.23791204898</v>
      </c>
      <c r="C24" s="234">
        <v>85799.67943127791</v>
      </c>
      <c r="D24" s="234">
        <v>354862.21237922413</v>
      </c>
      <c r="E24" s="235">
        <v>93644.0025967123</v>
      </c>
      <c r="F24" s="234">
        <v>101231.14195286622</v>
      </c>
      <c r="G24" s="236">
        <v>132856.1927142569</v>
      </c>
    </row>
    <row r="25" spans="1:7" ht="19.5" customHeight="1">
      <c r="A25" s="242" t="s">
        <v>210</v>
      </c>
      <c r="B25" s="234">
        <v>182159.68374014544</v>
      </c>
      <c r="C25" s="234">
        <v>216346.11574958768</v>
      </c>
      <c r="D25" s="234">
        <v>553341.2141627457</v>
      </c>
      <c r="E25" s="235">
        <v>190499.14634330393</v>
      </c>
      <c r="F25" s="234">
        <v>261779.09925033254</v>
      </c>
      <c r="G25" s="236">
        <v>276017.3671715248</v>
      </c>
    </row>
    <row r="26" spans="1:7" ht="19.5" customHeight="1">
      <c r="A26" s="242" t="s">
        <v>183</v>
      </c>
      <c r="B26" s="234">
        <v>47405.83979301002</v>
      </c>
      <c r="C26" s="234">
        <v>70495.63297919257</v>
      </c>
      <c r="D26" s="234">
        <v>101672.50682683417</v>
      </c>
      <c r="E26" s="235">
        <v>52545.986825901964</v>
      </c>
      <c r="F26" s="234">
        <v>80513.57106302583</v>
      </c>
      <c r="G26" s="236">
        <v>70932.32843759564</v>
      </c>
    </row>
    <row r="27" spans="1:7" ht="19.5" customHeight="1">
      <c r="A27" s="246" t="s">
        <v>211</v>
      </c>
      <c r="B27" s="247">
        <v>119424.31221997782</v>
      </c>
      <c r="C27" s="247">
        <v>67249.280586831</v>
      </c>
      <c r="D27" s="247">
        <v>101032.86811275224</v>
      </c>
      <c r="E27" s="248">
        <v>65117.3602543866</v>
      </c>
      <c r="F27" s="247">
        <v>88530.99343504655</v>
      </c>
      <c r="G27" s="249">
        <v>85812.10589920542</v>
      </c>
    </row>
    <row r="28" spans="1:7" ht="19.5" customHeight="1">
      <c r="A28" s="242" t="s">
        <v>164</v>
      </c>
      <c r="B28" s="234">
        <v>0</v>
      </c>
      <c r="C28" s="234">
        <v>0</v>
      </c>
      <c r="D28" s="234">
        <v>0</v>
      </c>
      <c r="E28" s="235">
        <v>0</v>
      </c>
      <c r="F28" s="234">
        <v>0</v>
      </c>
      <c r="G28" s="236">
        <v>0</v>
      </c>
    </row>
    <row r="29" spans="1:7" ht="19.5" customHeight="1">
      <c r="A29" s="242" t="s">
        <v>185</v>
      </c>
      <c r="B29" s="234">
        <v>13358.856094361969</v>
      </c>
      <c r="C29" s="234">
        <v>26606.8945439345</v>
      </c>
      <c r="D29" s="234">
        <v>16166.727859696844</v>
      </c>
      <c r="E29" s="235">
        <v>8252.01866592187</v>
      </c>
      <c r="F29" s="234">
        <v>30385.900421466788</v>
      </c>
      <c r="G29" s="236">
        <v>22178.170465774103</v>
      </c>
    </row>
    <row r="30" spans="1:7" ht="19.5" customHeight="1">
      <c r="A30" s="242" t="s">
        <v>186</v>
      </c>
      <c r="B30" s="234">
        <v>10624.25133108268</v>
      </c>
      <c r="C30" s="234">
        <v>11572.309935227651</v>
      </c>
      <c r="D30" s="234">
        <v>9306.664251064618</v>
      </c>
      <c r="E30" s="235">
        <v>3334.1432886697658</v>
      </c>
      <c r="F30" s="234">
        <v>12903.106829148746</v>
      </c>
      <c r="G30" s="236">
        <v>9477.157401112521</v>
      </c>
    </row>
    <row r="31" spans="1:7" ht="19.5" customHeight="1">
      <c r="A31" s="242" t="s">
        <v>187</v>
      </c>
      <c r="B31" s="234">
        <v>2022.5060912226916</v>
      </c>
      <c r="C31" s="234">
        <v>1768.0860472642762</v>
      </c>
      <c r="D31" s="234">
        <v>2848.700600655226</v>
      </c>
      <c r="E31" s="235">
        <v>1597.3797298278262</v>
      </c>
      <c r="F31" s="234">
        <v>2308.5479322143033</v>
      </c>
      <c r="G31" s="236">
        <v>1945.889946627682</v>
      </c>
    </row>
    <row r="32" spans="1:7" ht="19.5" customHeight="1">
      <c r="A32" s="242" t="s">
        <v>188</v>
      </c>
      <c r="B32" s="234">
        <v>25030.57745627994</v>
      </c>
      <c r="C32" s="234">
        <v>4358.968732114287</v>
      </c>
      <c r="D32" s="234">
        <v>22537.017005089245</v>
      </c>
      <c r="E32" s="235">
        <v>3571.524127954652</v>
      </c>
      <c r="F32" s="234">
        <v>10309.106990755054</v>
      </c>
      <c r="G32" s="236">
        <v>15492.365907516223</v>
      </c>
    </row>
    <row r="33" spans="1:7" ht="19.5" customHeight="1">
      <c r="A33" s="246" t="s">
        <v>212</v>
      </c>
      <c r="B33" s="247">
        <v>95105.83343575447</v>
      </c>
      <c r="C33" s="247">
        <v>76156.81041615928</v>
      </c>
      <c r="D33" s="247">
        <v>82507.21411564002</v>
      </c>
      <c r="E33" s="248">
        <v>64866.33177385623</v>
      </c>
      <c r="F33" s="247">
        <v>93396.13210439526</v>
      </c>
      <c r="G33" s="249">
        <v>81074.86310972313</v>
      </c>
    </row>
    <row r="34" spans="1:7" ht="19.5" customHeight="1">
      <c r="A34" s="242" t="s">
        <v>190</v>
      </c>
      <c r="B34" s="234">
        <v>269.79859817806846</v>
      </c>
      <c r="C34" s="234">
        <v>220.9561108994194</v>
      </c>
      <c r="D34" s="234">
        <v>345.83583626981635</v>
      </c>
      <c r="E34" s="235">
        <v>250.8238735481076</v>
      </c>
      <c r="F34" s="234">
        <v>197.96993332862868</v>
      </c>
      <c r="G34" s="236">
        <v>229.883647616278</v>
      </c>
    </row>
    <row r="35" spans="1:7" ht="19.5" customHeight="1">
      <c r="A35" s="242" t="s">
        <v>191</v>
      </c>
      <c r="B35" s="234">
        <v>32092.041976939556</v>
      </c>
      <c r="C35" s="234">
        <v>35422.65225303669</v>
      </c>
      <c r="D35" s="234">
        <v>47942.38908475091</v>
      </c>
      <c r="E35" s="235">
        <v>28998.049161165618</v>
      </c>
      <c r="F35" s="234">
        <v>45233.374726909526</v>
      </c>
      <c r="G35" s="236">
        <v>37211.29865194294</v>
      </c>
    </row>
    <row r="36" spans="1:7" ht="19.5" customHeight="1">
      <c r="A36" s="242" t="s">
        <v>192</v>
      </c>
      <c r="B36" s="234">
        <v>63283.59005699296</v>
      </c>
      <c r="C36" s="234">
        <v>40955.11427402198</v>
      </c>
      <c r="D36" s="234">
        <v>34910.66086715892</v>
      </c>
      <c r="E36" s="235">
        <v>36119.10648623876</v>
      </c>
      <c r="F36" s="234">
        <v>48360.72731081435</v>
      </c>
      <c r="G36" s="236">
        <v>44093.44810539646</v>
      </c>
    </row>
    <row r="37" spans="1:7" ht="19.5" customHeight="1">
      <c r="A37" s="242" t="s">
        <v>193</v>
      </c>
      <c r="B37" s="234">
        <v>591.9791241043984</v>
      </c>
      <c r="C37" s="234">
        <v>747.1623297215154</v>
      </c>
      <c r="D37" s="234">
        <v>573.9851323349495</v>
      </c>
      <c r="E37" s="235">
        <v>475.25430937914643</v>
      </c>
      <c r="F37" s="234">
        <v>893.0733141056426</v>
      </c>
      <c r="G37" s="236">
        <v>658.9112973092404</v>
      </c>
    </row>
    <row r="38" spans="1:7" ht="19.5" customHeight="1">
      <c r="A38" s="242" t="s">
        <v>194</v>
      </c>
      <c r="B38" s="234">
        <v>2557.9531589864528</v>
      </c>
      <c r="C38" s="234">
        <v>4636.778114539864</v>
      </c>
      <c r="D38" s="234">
        <v>11028.813852821564</v>
      </c>
      <c r="E38" s="235">
        <v>4163.809771423487</v>
      </c>
      <c r="F38" s="234">
        <v>7484.396503050208</v>
      </c>
      <c r="G38" s="236">
        <v>5818.984361340169</v>
      </c>
    </row>
    <row r="39" spans="1:7" ht="19.5" customHeight="1">
      <c r="A39" s="246" t="s">
        <v>195</v>
      </c>
      <c r="B39" s="247">
        <v>61317.61602211091</v>
      </c>
      <c r="C39" s="247">
        <v>37065.49848920364</v>
      </c>
      <c r="D39" s="247">
        <v>24455.832146672303</v>
      </c>
      <c r="E39" s="248">
        <v>32430.551024194392</v>
      </c>
      <c r="F39" s="247">
        <v>41769.40412186978</v>
      </c>
      <c r="G39" s="249">
        <v>38933.375041365565</v>
      </c>
    </row>
    <row r="40" spans="1:7" ht="19.5" customHeight="1">
      <c r="A40" s="242" t="s">
        <v>213</v>
      </c>
      <c r="B40" s="234">
        <v>46560.50229578078</v>
      </c>
      <c r="C40" s="234">
        <v>23369.937324284187</v>
      </c>
      <c r="D40" s="234">
        <v>15012.25072168653</v>
      </c>
      <c r="E40" s="235">
        <v>26676.954018196717</v>
      </c>
      <c r="F40" s="234">
        <v>20439.281904775715</v>
      </c>
      <c r="G40" s="236">
        <v>27221.17003899999</v>
      </c>
    </row>
    <row r="41" spans="1:7" ht="19.5" customHeight="1">
      <c r="A41" s="242" t="s">
        <v>196</v>
      </c>
      <c r="B41" s="234">
        <v>15174.422349804194</v>
      </c>
      <c r="C41" s="234">
        <v>11194.17998616005</v>
      </c>
      <c r="D41" s="234">
        <v>17704.536505688062</v>
      </c>
      <c r="E41" s="235">
        <v>10863.951057058159</v>
      </c>
      <c r="F41" s="234">
        <v>13714.992650018927</v>
      </c>
      <c r="G41" s="236">
        <v>13014.475187254058</v>
      </c>
    </row>
    <row r="42" spans="1:7" ht="19.5" customHeight="1">
      <c r="A42" s="242" t="s">
        <v>191</v>
      </c>
      <c r="B42" s="234">
        <v>32092.041976939556</v>
      </c>
      <c r="C42" s="234">
        <v>35422.65225303669</v>
      </c>
      <c r="D42" s="234">
        <v>47942.38908475091</v>
      </c>
      <c r="E42" s="235">
        <v>28998.049161165618</v>
      </c>
      <c r="F42" s="234">
        <v>45233.374726909526</v>
      </c>
      <c r="G42" s="236">
        <v>37211.29865194294</v>
      </c>
    </row>
    <row r="43" spans="1:7" ht="19.5" customHeight="1">
      <c r="A43" s="242" t="s">
        <v>197</v>
      </c>
      <c r="B43" s="234">
        <v>21796.572617192425</v>
      </c>
      <c r="C43" s="234">
        <v>36270.021415864765</v>
      </c>
      <c r="D43" s="234">
        <v>58655.955170961686</v>
      </c>
      <c r="E43" s="235">
        <v>25427.571369359423</v>
      </c>
      <c r="F43" s="234">
        <v>45241.51669962608</v>
      </c>
      <c r="G43" s="236">
        <v>38015.45254065179</v>
      </c>
    </row>
    <row r="44" spans="1:7" ht="19.5" customHeight="1">
      <c r="A44" s="242" t="s">
        <v>198</v>
      </c>
      <c r="B44" s="234">
        <v>141001.02934987057</v>
      </c>
      <c r="C44" s="234">
        <v>229336.4391795525</v>
      </c>
      <c r="D44" s="234">
        <v>506715.31045304576</v>
      </c>
      <c r="E44" s="235">
        <v>197223.9636731673</v>
      </c>
      <c r="F44" s="234">
        <v>304027.27345064207</v>
      </c>
      <c r="G44" s="236">
        <v>266855.72965772485</v>
      </c>
    </row>
    <row r="45" spans="1:7" ht="19.5" customHeight="1">
      <c r="A45" s="190" t="s">
        <v>114</v>
      </c>
      <c r="B45" s="234">
        <v>56438.663032053846</v>
      </c>
      <c r="C45" s="234">
        <v>25023.949340215513</v>
      </c>
      <c r="D45" s="234">
        <v>-3962.2704452265416</v>
      </c>
      <c r="E45" s="235">
        <v>25137.077758942425</v>
      </c>
      <c r="F45" s="234">
        <v>28046.269499134287</v>
      </c>
      <c r="G45" s="236">
        <v>25114.74596540261</v>
      </c>
    </row>
    <row r="46" spans="1:7" ht="19.5" customHeight="1">
      <c r="A46" s="254" t="s">
        <v>214</v>
      </c>
      <c r="B46" s="255">
        <v>43927.80926197869</v>
      </c>
      <c r="C46" s="255">
        <v>16313.82201057799</v>
      </c>
      <c r="D46" s="255">
        <v>-5493.785292956178</v>
      </c>
      <c r="E46" s="256">
        <v>20397.79721004956</v>
      </c>
      <c r="F46" s="255">
        <v>11962.884408560334</v>
      </c>
      <c r="G46" s="236">
        <v>17622.364055057747</v>
      </c>
    </row>
    <row r="47" spans="1:7" ht="19.5" customHeight="1" thickBot="1">
      <c r="A47" s="253" t="s">
        <v>200</v>
      </c>
      <c r="B47" s="293">
        <v>0.4790929492399013</v>
      </c>
      <c r="C47" s="293">
        <v>0.4795707016035182</v>
      </c>
      <c r="D47" s="293">
        <v>0.7245682116701266</v>
      </c>
      <c r="E47" s="294">
        <v>0.6552335078975577</v>
      </c>
      <c r="F47" s="293">
        <v>0.5347461881706894</v>
      </c>
      <c r="G47" s="295">
        <v>0.5889764403475742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1">
      <selection activeCell="A1" sqref="A1:F45"/>
    </sheetView>
  </sheetViews>
  <sheetFormatPr defaultColWidth="11.421875" defaultRowHeight="12.75"/>
  <cols>
    <col min="1" max="1" width="29.8515625" style="0" customWidth="1"/>
  </cols>
  <sheetData>
    <row r="1" spans="1:6" ht="60.75" thickBot="1">
      <c r="A1" s="269" t="s">
        <v>218</v>
      </c>
      <c r="B1" s="270" t="s">
        <v>138</v>
      </c>
      <c r="C1" s="270" t="s">
        <v>139</v>
      </c>
      <c r="D1" s="270" t="s">
        <v>140</v>
      </c>
      <c r="E1" s="270" t="s">
        <v>141</v>
      </c>
      <c r="F1" s="270" t="s">
        <v>142</v>
      </c>
    </row>
    <row r="2" spans="1:6" ht="24">
      <c r="A2" s="271" t="s">
        <v>3</v>
      </c>
      <c r="B2" s="272">
        <v>1572.1056843499755</v>
      </c>
      <c r="C2" s="272">
        <v>8646.645960893093</v>
      </c>
      <c r="D2" s="272">
        <v>3406.189683480712</v>
      </c>
      <c r="E2" s="273">
        <v>1914.0499965570111</v>
      </c>
      <c r="F2" s="274">
        <v>2033.84752195871</v>
      </c>
    </row>
    <row r="3" spans="1:6" ht="12.75">
      <c r="A3" s="275" t="s">
        <v>203</v>
      </c>
      <c r="B3" s="237"/>
      <c r="C3" s="237"/>
      <c r="D3" s="237"/>
      <c r="E3" s="237"/>
      <c r="F3" s="276"/>
    </row>
    <row r="4" spans="1:6" ht="24">
      <c r="A4" s="277" t="s">
        <v>219</v>
      </c>
      <c r="B4" s="262">
        <v>51.24189538029304</v>
      </c>
      <c r="C4" s="262">
        <v>86.48329007326471</v>
      </c>
      <c r="D4" s="262">
        <v>60.91327916167789</v>
      </c>
      <c r="E4" s="263">
        <v>24.922827674366435</v>
      </c>
      <c r="F4" s="278">
        <v>86.8398568380448</v>
      </c>
    </row>
    <row r="5" spans="1:6" ht="12.75">
      <c r="A5" s="277" t="s">
        <v>204</v>
      </c>
      <c r="B5" s="262">
        <v>45.25134677648601</v>
      </c>
      <c r="C5" s="262">
        <v>79.01961727602759</v>
      </c>
      <c r="D5" s="262">
        <v>51.56744042416481</v>
      </c>
      <c r="E5" s="263">
        <v>19.371508087875064</v>
      </c>
      <c r="F5" s="278">
        <v>75.58740046191065</v>
      </c>
    </row>
    <row r="6" spans="1:6" ht="12.75">
      <c r="A6" s="277" t="s">
        <v>146</v>
      </c>
      <c r="B6" s="262">
        <v>0</v>
      </c>
      <c r="C6" s="262">
        <v>71.11746209448866</v>
      </c>
      <c r="D6" s="262">
        <v>5.072657416049384</v>
      </c>
      <c r="E6" s="262">
        <v>2.2339767967515543</v>
      </c>
      <c r="F6" s="278">
        <v>43.3516160595112</v>
      </c>
    </row>
    <row r="7" spans="1:6" ht="12.75">
      <c r="A7" s="277" t="s">
        <v>147</v>
      </c>
      <c r="B7" s="262">
        <v>5.55584791927562</v>
      </c>
      <c r="C7" s="262">
        <v>14.446403828130236</v>
      </c>
      <c r="D7" s="262">
        <v>2196.7319472645986</v>
      </c>
      <c r="E7" s="262">
        <v>0</v>
      </c>
      <c r="F7" s="278">
        <v>173.01579264196192</v>
      </c>
    </row>
    <row r="8" spans="1:6" ht="12.75">
      <c r="A8" s="277" t="s">
        <v>148</v>
      </c>
      <c r="B8" s="262">
        <v>0</v>
      </c>
      <c r="C8" s="262">
        <v>122.53733761364944</v>
      </c>
      <c r="D8" s="262">
        <v>0</v>
      </c>
      <c r="E8" s="263">
        <v>37221.40444715694</v>
      </c>
      <c r="F8" s="278">
        <v>2530.2269709531515</v>
      </c>
    </row>
    <row r="9" spans="1:6" ht="12.75">
      <c r="A9" s="277" t="s">
        <v>149</v>
      </c>
      <c r="B9" s="262">
        <v>2.5134725551338635</v>
      </c>
      <c r="C9" s="262">
        <v>1.828320556969703</v>
      </c>
      <c r="D9" s="262">
        <v>2.177840325815315</v>
      </c>
      <c r="E9" s="263">
        <v>1.3359962778576522</v>
      </c>
      <c r="F9" s="278">
        <v>2.3129254499107588</v>
      </c>
    </row>
    <row r="10" spans="1:6" ht="12.75">
      <c r="A10" s="277" t="s">
        <v>180</v>
      </c>
      <c r="B10" s="262">
        <v>1.5192940347170887</v>
      </c>
      <c r="C10" s="262">
        <v>1.5857594045784527</v>
      </c>
      <c r="D10" s="262">
        <v>1.371489343299979</v>
      </c>
      <c r="E10" s="263">
        <v>1.1692002922395783</v>
      </c>
      <c r="F10" s="278">
        <v>1.7265943407595872</v>
      </c>
    </row>
    <row r="11" spans="1:6" ht="24">
      <c r="A11" s="275" t="s">
        <v>151</v>
      </c>
      <c r="B11" s="244"/>
      <c r="C11" s="244"/>
      <c r="D11" s="244"/>
      <c r="E11" s="244"/>
      <c r="F11" s="279"/>
    </row>
    <row r="12" spans="1:6" ht="12.75">
      <c r="A12" s="277" t="s">
        <v>12</v>
      </c>
      <c r="B12" s="260">
        <v>96924.5591585011</v>
      </c>
      <c r="C12" s="260">
        <v>89060.70397229928</v>
      </c>
      <c r="D12" s="260">
        <v>155268.79121430055</v>
      </c>
      <c r="E12" s="261">
        <v>41035.1311366397</v>
      </c>
      <c r="F12" s="280">
        <v>104795.59709864344</v>
      </c>
    </row>
    <row r="13" spans="1:6" ht="12.75">
      <c r="A13" s="277" t="s">
        <v>13</v>
      </c>
      <c r="B13" s="260">
        <v>28056.775281103855</v>
      </c>
      <c r="C13" s="260">
        <v>39318.62154359295</v>
      </c>
      <c r="D13" s="260">
        <v>131447.7849796227</v>
      </c>
      <c r="E13" s="261">
        <v>20657.421714307417</v>
      </c>
      <c r="F13" s="280">
        <v>53363.25050339604</v>
      </c>
    </row>
    <row r="14" spans="1:6" ht="12.75">
      <c r="A14" s="281" t="s">
        <v>93</v>
      </c>
      <c r="B14" s="260">
        <v>127706.13169730314</v>
      </c>
      <c r="C14" s="260">
        <v>303108.9669502255</v>
      </c>
      <c r="D14" s="260">
        <v>394476.92692996794</v>
      </c>
      <c r="E14" s="261">
        <v>205289.9178483854</v>
      </c>
      <c r="F14" s="280">
        <v>340128.2625565824</v>
      </c>
    </row>
    <row r="15" spans="1:6" ht="12.75">
      <c r="A15" s="277" t="s">
        <v>153</v>
      </c>
      <c r="B15" s="260">
        <v>99078.55872973047</v>
      </c>
      <c r="C15" s="260">
        <v>265052.7930879902</v>
      </c>
      <c r="D15" s="260">
        <v>343127.00454768597</v>
      </c>
      <c r="E15" s="261">
        <v>177141.89275774514</v>
      </c>
      <c r="F15" s="280">
        <v>304259.4333077511</v>
      </c>
    </row>
    <row r="16" spans="1:6" ht="12.75">
      <c r="A16" s="281" t="s">
        <v>95</v>
      </c>
      <c r="B16" s="260">
        <v>135430.30986487237</v>
      </c>
      <c r="C16" s="260">
        <v>159739.5370394156</v>
      </c>
      <c r="D16" s="260">
        <v>285774.11607150227</v>
      </c>
      <c r="E16" s="261">
        <v>92708.72320296164</v>
      </c>
      <c r="F16" s="280">
        <v>187461.70342078045</v>
      </c>
    </row>
    <row r="17" spans="1:6" ht="12.75">
      <c r="A17" s="277" t="s">
        <v>155</v>
      </c>
      <c r="B17" s="260">
        <v>26425.66322222927</v>
      </c>
      <c r="C17" s="260">
        <v>96278.84374344654</v>
      </c>
      <c r="D17" s="260">
        <v>209287.3626565</v>
      </c>
      <c r="E17" s="261">
        <v>22006.812008796085</v>
      </c>
      <c r="F17" s="280">
        <v>101044.3464124686</v>
      </c>
    </row>
    <row r="18" spans="1:6" ht="12.75">
      <c r="A18" s="281" t="s">
        <v>207</v>
      </c>
      <c r="B18" s="260">
        <v>170065.2059616853</v>
      </c>
      <c r="C18" s="260">
        <v>227067.7012461444</v>
      </c>
      <c r="D18" s="260">
        <v>257784.7951396336</v>
      </c>
      <c r="E18" s="261">
        <v>81047.29245075624</v>
      </c>
      <c r="F18" s="280">
        <v>243140.4729200572</v>
      </c>
    </row>
    <row r="19" spans="1:6" ht="12.75">
      <c r="A19" s="281" t="s">
        <v>220</v>
      </c>
      <c r="B19" s="260">
        <v>94601.25346409118</v>
      </c>
      <c r="C19" s="260">
        <v>239935.5940431806</v>
      </c>
      <c r="D19" s="260">
        <v>426573.5418266494</v>
      </c>
      <c r="E19" s="261">
        <v>218964.11504335553</v>
      </c>
      <c r="F19" s="280">
        <v>288833.1860849193</v>
      </c>
    </row>
    <row r="20" spans="1:6" ht="12.75">
      <c r="A20" s="275" t="s">
        <v>209</v>
      </c>
      <c r="B20" s="237"/>
      <c r="C20" s="237"/>
      <c r="D20" s="237"/>
      <c r="E20" s="237"/>
      <c r="F20" s="276"/>
    </row>
    <row r="21" spans="1:6" ht="12.75">
      <c r="A21" s="282" t="s">
        <v>159</v>
      </c>
      <c r="B21" s="264">
        <v>214702.02818276722</v>
      </c>
      <c r="C21" s="264">
        <v>241504.0465690941</v>
      </c>
      <c r="D21" s="264">
        <v>697674.3978414452</v>
      </c>
      <c r="E21" s="265">
        <v>207054.21331254215</v>
      </c>
      <c r="F21" s="283">
        <v>316319.04415121506</v>
      </c>
    </row>
    <row r="22" spans="1:6" ht="24">
      <c r="A22" s="282" t="s">
        <v>181</v>
      </c>
      <c r="B22" s="264">
        <v>0</v>
      </c>
      <c r="C22" s="264">
        <v>172.40211258711432</v>
      </c>
      <c r="D22" s="264">
        <v>315.6701171222598</v>
      </c>
      <c r="E22" s="265">
        <v>242.78198072823787</v>
      </c>
      <c r="F22" s="283">
        <v>361.5603434699134</v>
      </c>
    </row>
    <row r="23" spans="1:6" ht="12.75">
      <c r="A23" s="282" t="s">
        <v>182</v>
      </c>
      <c r="B23" s="264">
        <v>56040.991123772095</v>
      </c>
      <c r="C23" s="264">
        <v>86742.86940844184</v>
      </c>
      <c r="D23" s="264">
        <v>367299.8909294172</v>
      </c>
      <c r="E23" s="265">
        <v>84868.53360338528</v>
      </c>
      <c r="F23" s="283">
        <v>111231.0990851288</v>
      </c>
    </row>
    <row r="24" spans="1:6" ht="12.75">
      <c r="A24" s="282" t="s">
        <v>210</v>
      </c>
      <c r="B24" s="264">
        <v>171255.6872443364</v>
      </c>
      <c r="C24" s="264">
        <v>223301.25726784256</v>
      </c>
      <c r="D24" s="264">
        <v>569405.6264675573</v>
      </c>
      <c r="E24" s="265">
        <v>190513.98632293183</v>
      </c>
      <c r="F24" s="283">
        <v>275806.488905396</v>
      </c>
    </row>
    <row r="25" spans="1:6" ht="12.75">
      <c r="A25" s="282" t="s">
        <v>183</v>
      </c>
      <c r="B25" s="264">
        <v>48022.624114143146</v>
      </c>
      <c r="C25" s="264">
        <v>71928.20222945578</v>
      </c>
      <c r="D25" s="264">
        <v>105098.56593641586</v>
      </c>
      <c r="E25" s="265">
        <v>59085.62971941615</v>
      </c>
      <c r="F25" s="283">
        <v>80326.26887804676</v>
      </c>
    </row>
    <row r="26" spans="1:6" ht="12.75">
      <c r="A26" s="284" t="s">
        <v>211</v>
      </c>
      <c r="B26" s="264">
        <v>110638.41294485201</v>
      </c>
      <c r="C26" s="264">
        <v>83005.37704378355</v>
      </c>
      <c r="D26" s="264">
        <v>225591.61109273447</v>
      </c>
      <c r="E26" s="266">
        <v>63342.831970468935</v>
      </c>
      <c r="F26" s="285">
        <v>125123.23653150935</v>
      </c>
    </row>
    <row r="27" spans="1:6" ht="24">
      <c r="A27" s="282" t="s">
        <v>185</v>
      </c>
      <c r="B27" s="264">
        <v>14592.356912494964</v>
      </c>
      <c r="C27" s="264">
        <v>26223.29516678279</v>
      </c>
      <c r="D27" s="264">
        <v>16776.376028427167</v>
      </c>
      <c r="E27" s="267">
        <v>8274.37759379161</v>
      </c>
      <c r="F27" s="286">
        <v>25257.31648298387</v>
      </c>
    </row>
    <row r="28" spans="1:6" ht="24">
      <c r="A28" s="282" t="s">
        <v>186</v>
      </c>
      <c r="B28" s="264">
        <v>10158.150908282405</v>
      </c>
      <c r="C28" s="264">
        <v>11957.47150971639</v>
      </c>
      <c r="D28" s="264">
        <v>9825.017948865143</v>
      </c>
      <c r="E28" s="267">
        <v>3597.7853348916988</v>
      </c>
      <c r="F28" s="286">
        <v>11553.122997156404</v>
      </c>
    </row>
    <row r="29" spans="1:6" ht="12.75">
      <c r="A29" s="282" t="s">
        <v>187</v>
      </c>
      <c r="B29" s="264">
        <v>1626.7999598777296</v>
      </c>
      <c r="C29" s="264">
        <v>1735.0167689807804</v>
      </c>
      <c r="D29" s="264">
        <v>3318.4651563595635</v>
      </c>
      <c r="E29" s="267">
        <v>1507.3069542863832</v>
      </c>
      <c r="F29" s="286">
        <v>2848.716093561224</v>
      </c>
    </row>
    <row r="30" spans="1:6" ht="12.75">
      <c r="A30" s="282" t="s">
        <v>188</v>
      </c>
      <c r="B30" s="264">
        <v>23233.613391699346</v>
      </c>
      <c r="C30" s="264">
        <v>5174.409140680774</v>
      </c>
      <c r="D30" s="264">
        <v>22975.31474447485</v>
      </c>
      <c r="E30" s="267">
        <v>4330.151078551493</v>
      </c>
      <c r="F30" s="286">
        <v>14473.205228337796</v>
      </c>
    </row>
    <row r="31" spans="1:6" ht="12.75">
      <c r="A31" s="284" t="s">
        <v>212</v>
      </c>
      <c r="B31" s="264">
        <v>90212.2055974875</v>
      </c>
      <c r="C31" s="264">
        <v>90361.77479118838</v>
      </c>
      <c r="D31" s="264">
        <v>206249.1892714622</v>
      </c>
      <c r="E31" s="267">
        <v>62181.96619653098</v>
      </c>
      <c r="F31" s="286">
        <v>121505.50869543778</v>
      </c>
    </row>
    <row r="32" spans="1:6" ht="24">
      <c r="A32" s="282" t="s">
        <v>190</v>
      </c>
      <c r="B32" s="264">
        <v>80.96430648141374</v>
      </c>
      <c r="C32" s="264">
        <v>117.29265471451075</v>
      </c>
      <c r="D32" s="264">
        <v>374.864117262298</v>
      </c>
      <c r="E32" s="267">
        <v>56.830015030641185</v>
      </c>
      <c r="F32" s="286">
        <v>227.26868516429522</v>
      </c>
    </row>
    <row r="33" spans="1:6" ht="12.75">
      <c r="A33" s="282" t="s">
        <v>191</v>
      </c>
      <c r="B33" s="264">
        <v>28763.98280896019</v>
      </c>
      <c r="C33" s="264">
        <v>37141.379080061946</v>
      </c>
      <c r="D33" s="264">
        <v>49375.47271560129</v>
      </c>
      <c r="E33" s="267">
        <v>30607.93328646997</v>
      </c>
      <c r="F33" s="286">
        <v>46609.17023640276</v>
      </c>
    </row>
    <row r="34" spans="1:6" ht="12.75">
      <c r="A34" s="282" t="s">
        <v>192</v>
      </c>
      <c r="B34" s="264">
        <v>61529.18709500871</v>
      </c>
      <c r="C34" s="264">
        <v>53337.68836584097</v>
      </c>
      <c r="D34" s="264">
        <v>157248.58067312313</v>
      </c>
      <c r="E34" s="267">
        <v>31630.862925091646</v>
      </c>
      <c r="F34" s="286">
        <v>75123.60714419933</v>
      </c>
    </row>
    <row r="35" spans="1:6" ht="12.75">
      <c r="A35" s="282" t="s">
        <v>193</v>
      </c>
      <c r="B35" s="264">
        <v>264.2064720976361</v>
      </c>
      <c r="C35" s="264">
        <v>571.1800223864872</v>
      </c>
      <c r="D35" s="264">
        <v>642.8985839822177</v>
      </c>
      <c r="E35" s="267">
        <v>559.3889434387463</v>
      </c>
      <c r="F35" s="286">
        <v>371.45172574761233</v>
      </c>
    </row>
    <row r="36" spans="1:6" ht="12.75">
      <c r="A36" s="282" t="s">
        <v>194</v>
      </c>
      <c r="B36" s="264">
        <v>1678.8162938902137</v>
      </c>
      <c r="C36" s="264">
        <v>4475.4987400993095</v>
      </c>
      <c r="D36" s="264">
        <v>9808.061239889512</v>
      </c>
      <c r="E36" s="267">
        <v>4359.689111318064</v>
      </c>
      <c r="F36" s="286">
        <v>6105.925459144366</v>
      </c>
    </row>
    <row r="37" spans="1:6" ht="12.75">
      <c r="A37" s="284" t="s">
        <v>195</v>
      </c>
      <c r="B37" s="264">
        <v>60114.57727321614</v>
      </c>
      <c r="C37" s="264">
        <v>49433.36964812814</v>
      </c>
      <c r="D37" s="264">
        <v>148083.41801721588</v>
      </c>
      <c r="E37" s="267">
        <v>27830.562757212327</v>
      </c>
      <c r="F37" s="286">
        <v>69389.13341080258</v>
      </c>
    </row>
    <row r="38" spans="1:6" ht="12.75">
      <c r="A38" s="282" t="s">
        <v>213</v>
      </c>
      <c r="B38" s="264">
        <v>35177.156171861796</v>
      </c>
      <c r="C38" s="264">
        <v>32674.641008736042</v>
      </c>
      <c r="D38" s="264">
        <v>109211.57952322166</v>
      </c>
      <c r="E38" s="267">
        <v>25182.56558484889</v>
      </c>
      <c r="F38" s="286">
        <v>43395.622812511174</v>
      </c>
    </row>
    <row r="39" spans="1:6" ht="12.75">
      <c r="A39" s="282" t="s">
        <v>196</v>
      </c>
      <c r="B39" s="264">
        <v>15478.472207704375</v>
      </c>
      <c r="C39" s="264">
        <v>12198.607687913138</v>
      </c>
      <c r="D39" s="264">
        <v>18250.08336453148</v>
      </c>
      <c r="E39" s="267">
        <v>10428.830594411555</v>
      </c>
      <c r="F39" s="286">
        <v>14298.18840581021</v>
      </c>
    </row>
    <row r="40" spans="1:6" ht="12.75">
      <c r="A40" s="282" t="s">
        <v>191</v>
      </c>
      <c r="B40" s="264">
        <v>28763.98280896019</v>
      </c>
      <c r="C40" s="264">
        <v>37141.379080061946</v>
      </c>
      <c r="D40" s="264">
        <v>49375.47271560129</v>
      </c>
      <c r="E40" s="267">
        <v>30607.93328646997</v>
      </c>
      <c r="F40" s="286">
        <v>46609.17023640276</v>
      </c>
    </row>
    <row r="41" spans="1:6" ht="24">
      <c r="A41" s="282" t="s">
        <v>197</v>
      </c>
      <c r="B41" s="264">
        <v>19443.80029036603</v>
      </c>
      <c r="C41" s="264">
        <v>38663.83751156044</v>
      </c>
      <c r="D41" s="264">
        <v>52346.745593276435</v>
      </c>
      <c r="E41" s="267">
        <v>27315.643500265367</v>
      </c>
      <c r="F41" s="286">
        <v>43894.79382636258</v>
      </c>
    </row>
    <row r="42" spans="1:6" ht="12.75">
      <c r="A42" s="282" t="s">
        <v>198</v>
      </c>
      <c r="B42" s="264">
        <v>96360.82680438456</v>
      </c>
      <c r="C42" s="264">
        <v>242257.0814420285</v>
      </c>
      <c r="D42" s="264">
        <v>429627.9864538455</v>
      </c>
      <c r="E42" s="267">
        <v>220671.04246531715</v>
      </c>
      <c r="F42" s="286">
        <v>290824.91755889484</v>
      </c>
    </row>
    <row r="43" spans="1:6" ht="12.75">
      <c r="A43" s="284" t="s">
        <v>114</v>
      </c>
      <c r="B43" s="264">
        <v>53956.287584105914</v>
      </c>
      <c r="C43" s="264">
        <v>35712.303528716526</v>
      </c>
      <c r="D43" s="264">
        <v>126862.06177500918</v>
      </c>
      <c r="E43" s="267">
        <v>20694.021949005364</v>
      </c>
      <c r="F43" s="286">
        <v>57805.32141503254</v>
      </c>
    </row>
    <row r="44" spans="1:6" ht="24">
      <c r="A44" s="287" t="s">
        <v>221</v>
      </c>
      <c r="B44" s="268">
        <v>31352.282150710344</v>
      </c>
      <c r="C44" s="268">
        <v>24307.771128635235</v>
      </c>
      <c r="D44" s="268">
        <v>93889.58586803058</v>
      </c>
      <c r="E44" s="267">
        <v>18594.029305400243</v>
      </c>
      <c r="F44" s="288">
        <v>36173.2547249965</v>
      </c>
    </row>
    <row r="45" spans="1:6" ht="13.5" thickBot="1">
      <c r="A45" s="289" t="s">
        <v>200</v>
      </c>
      <c r="B45" s="290">
        <v>0.42066523717569027</v>
      </c>
      <c r="C45" s="290">
        <v>0.48851738822518853</v>
      </c>
      <c r="D45" s="290">
        <v>0.5968667845990524</v>
      </c>
      <c r="E45" s="291">
        <v>0.721770318023514</v>
      </c>
      <c r="F45" s="292">
        <v>0.42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5" sqref="A5:G45"/>
    </sheetView>
  </sheetViews>
  <sheetFormatPr defaultColWidth="11.421875" defaultRowHeight="12.75"/>
  <cols>
    <col min="1" max="1" width="40.00390625" style="0" customWidth="1"/>
  </cols>
  <sheetData>
    <row r="1" ht="12.75">
      <c r="A1" t="s">
        <v>0</v>
      </c>
    </row>
    <row r="2" ht="12.75">
      <c r="A2" t="s">
        <v>1</v>
      </c>
    </row>
    <row r="5" ht="12.75">
      <c r="A5" s="6" t="s">
        <v>125</v>
      </c>
    </row>
    <row r="6" spans="1:7" ht="12.75">
      <c r="A6" s="42" t="s">
        <v>123</v>
      </c>
      <c r="B6" s="7"/>
      <c r="C6" s="7"/>
      <c r="D6" s="7"/>
      <c r="E6" s="8"/>
      <c r="F6" s="8"/>
      <c r="G6" s="8"/>
    </row>
    <row r="7" spans="1:7" ht="24">
      <c r="A7" s="9"/>
      <c r="B7" s="10" t="s">
        <v>49</v>
      </c>
      <c r="C7" s="10" t="s">
        <v>50</v>
      </c>
      <c r="D7" s="10" t="s">
        <v>2</v>
      </c>
      <c r="E7" s="10" t="s">
        <v>117</v>
      </c>
      <c r="F7" s="10" t="s">
        <v>53</v>
      </c>
      <c r="G7" s="10" t="s">
        <v>52</v>
      </c>
    </row>
    <row r="8" spans="1:7" ht="12.75">
      <c r="A8" s="9"/>
      <c r="B8" s="10"/>
      <c r="C8" s="10"/>
      <c r="D8" s="10"/>
      <c r="E8" s="10"/>
      <c r="F8" s="10"/>
      <c r="G8" s="11"/>
    </row>
    <row r="9" spans="1:7" ht="12.75">
      <c r="A9" s="9"/>
      <c r="B9" s="12"/>
      <c r="C9" s="12"/>
      <c r="D9" s="12"/>
      <c r="E9" s="12"/>
      <c r="F9" s="12"/>
      <c r="G9" s="13"/>
    </row>
    <row r="10" spans="1:7" ht="12.75">
      <c r="A10" s="14" t="s">
        <v>3</v>
      </c>
      <c r="B10" s="15">
        <v>2862</v>
      </c>
      <c r="C10" s="15">
        <v>17024</v>
      </c>
      <c r="D10" s="15">
        <v>5447</v>
      </c>
      <c r="E10" s="15">
        <v>3745</v>
      </c>
      <c r="F10" s="15">
        <v>3313</v>
      </c>
      <c r="G10" s="15">
        <v>39897</v>
      </c>
    </row>
    <row r="11" spans="1:7" ht="12.75">
      <c r="A11" s="17" t="s">
        <v>4</v>
      </c>
      <c r="B11" s="9"/>
      <c r="C11" s="9"/>
      <c r="D11" s="9"/>
      <c r="E11" s="9"/>
      <c r="F11" s="9"/>
      <c r="G11" s="9"/>
    </row>
    <row r="12" spans="1:7" ht="12.75">
      <c r="A12" s="14" t="s">
        <v>5</v>
      </c>
      <c r="B12" s="15">
        <v>25.68</v>
      </c>
      <c r="C12" s="15">
        <v>37.72</v>
      </c>
      <c r="D12" s="15">
        <v>25.34</v>
      </c>
      <c r="E12" s="15">
        <v>42.7</v>
      </c>
      <c r="F12" s="15">
        <v>41.1</v>
      </c>
      <c r="G12" s="16">
        <v>36.5</v>
      </c>
    </row>
    <row r="13" spans="1:7" ht="12.75">
      <c r="A13" s="14" t="s">
        <v>6</v>
      </c>
      <c r="B13" s="15">
        <v>20.4</v>
      </c>
      <c r="C13" s="15">
        <v>25.33</v>
      </c>
      <c r="D13" s="15">
        <v>15.2</v>
      </c>
      <c r="E13" s="15">
        <v>28.23</v>
      </c>
      <c r="F13" s="15">
        <v>30.39</v>
      </c>
      <c r="G13" s="16">
        <v>24.25</v>
      </c>
    </row>
    <row r="14" spans="1:7" ht="12.75">
      <c r="A14" s="14" t="s">
        <v>7</v>
      </c>
      <c r="B14" s="161">
        <v>0.3</v>
      </c>
      <c r="C14" s="20">
        <v>31.2</v>
      </c>
      <c r="D14" s="19">
        <v>1.8</v>
      </c>
      <c r="E14" s="20">
        <v>22.8</v>
      </c>
      <c r="F14" s="20">
        <v>18.3</v>
      </c>
      <c r="G14" s="20">
        <v>19.7</v>
      </c>
    </row>
    <row r="15" spans="1:7" ht="12.75">
      <c r="A15" s="14" t="s">
        <v>8</v>
      </c>
      <c r="B15" s="161" t="s">
        <v>118</v>
      </c>
      <c r="C15" s="19">
        <v>0.2</v>
      </c>
      <c r="D15" s="20">
        <v>86.1</v>
      </c>
      <c r="E15" s="20">
        <v>61.1</v>
      </c>
      <c r="F15" s="162" t="s">
        <v>118</v>
      </c>
      <c r="G15" s="20">
        <v>20.4</v>
      </c>
    </row>
    <row r="16" spans="1:7" ht="12.75">
      <c r="A16" s="14" t="s">
        <v>9</v>
      </c>
      <c r="B16" s="161" t="s">
        <v>118</v>
      </c>
      <c r="C16" s="20">
        <v>1.7</v>
      </c>
      <c r="D16" s="20">
        <v>562.6</v>
      </c>
      <c r="E16" s="20">
        <v>347.5</v>
      </c>
      <c r="F16" s="20">
        <v>1.5</v>
      </c>
      <c r="G16" s="20">
        <v>126.6</v>
      </c>
    </row>
    <row r="17" spans="1:7" ht="12.75">
      <c r="A17" s="14" t="s">
        <v>11</v>
      </c>
      <c r="B17" s="22">
        <v>1.88</v>
      </c>
      <c r="C17" s="22">
        <v>1.45</v>
      </c>
      <c r="D17" s="22">
        <v>1.69</v>
      </c>
      <c r="E17" s="22">
        <v>1.56</v>
      </c>
      <c r="F17" s="22">
        <v>1.86</v>
      </c>
      <c r="G17" s="23">
        <v>1.63</v>
      </c>
    </row>
    <row r="18" spans="1:7" ht="12.75">
      <c r="A18" s="17" t="s">
        <v>119</v>
      </c>
      <c r="B18" s="9"/>
      <c r="C18" s="9"/>
      <c r="D18" s="9"/>
      <c r="E18" s="9"/>
      <c r="F18" s="9"/>
      <c r="G18" s="9"/>
    </row>
    <row r="19" spans="1:7" ht="12.75">
      <c r="A19" s="14" t="s">
        <v>12</v>
      </c>
      <c r="B19" s="24">
        <v>166.9</v>
      </c>
      <c r="C19" s="24">
        <v>241.3</v>
      </c>
      <c r="D19" s="24">
        <v>50.1</v>
      </c>
      <c r="E19" s="24">
        <v>204.1</v>
      </c>
      <c r="F19" s="24">
        <v>199.1</v>
      </c>
      <c r="G19" s="25">
        <v>204.5</v>
      </c>
    </row>
    <row r="20" spans="1:7" ht="12.75">
      <c r="A20" s="14" t="s">
        <v>121</v>
      </c>
      <c r="B20" s="24">
        <v>74.9</v>
      </c>
      <c r="C20" s="24">
        <v>52.5</v>
      </c>
      <c r="D20" s="163" t="s">
        <v>126</v>
      </c>
      <c r="E20" s="24">
        <v>17</v>
      </c>
      <c r="F20" s="24">
        <v>67.1</v>
      </c>
      <c r="G20" s="25">
        <v>48.7</v>
      </c>
    </row>
    <row r="21" spans="1:7" ht="12.75">
      <c r="A21" s="14" t="s">
        <v>14</v>
      </c>
      <c r="B21" s="24">
        <v>576.4</v>
      </c>
      <c r="C21" s="24">
        <v>737.6</v>
      </c>
      <c r="D21" s="24">
        <v>1535.5</v>
      </c>
      <c r="E21" s="24">
        <v>664.4</v>
      </c>
      <c r="F21" s="24">
        <v>1414.3</v>
      </c>
      <c r="G21" s="25">
        <v>970.1</v>
      </c>
    </row>
    <row r="22" spans="1:7" ht="12.75">
      <c r="A22" s="14" t="s">
        <v>15</v>
      </c>
      <c r="B22" s="24">
        <v>351.8</v>
      </c>
      <c r="C22" s="24">
        <v>501</v>
      </c>
      <c r="D22" s="24">
        <v>1307</v>
      </c>
      <c r="E22" s="24">
        <v>449</v>
      </c>
      <c r="F22" s="24">
        <v>1162.9</v>
      </c>
      <c r="G22" s="25">
        <v>728.8</v>
      </c>
    </row>
    <row r="23" spans="1:7" ht="12.75">
      <c r="A23" s="14" t="s">
        <v>16</v>
      </c>
      <c r="B23" s="24">
        <v>303.5</v>
      </c>
      <c r="C23" s="24">
        <v>329</v>
      </c>
      <c r="D23" s="24">
        <v>557.7</v>
      </c>
      <c r="E23" s="24">
        <v>291.1</v>
      </c>
      <c r="F23" s="24">
        <v>587.4</v>
      </c>
      <c r="G23" s="25">
        <v>403.2</v>
      </c>
    </row>
    <row r="24" spans="1:7" ht="12.75">
      <c r="A24" s="14" t="s">
        <v>17</v>
      </c>
      <c r="B24" s="24">
        <v>93.2</v>
      </c>
      <c r="C24" s="24">
        <v>251.1</v>
      </c>
      <c r="D24" s="24">
        <v>444.7</v>
      </c>
      <c r="E24" s="24">
        <v>209.5</v>
      </c>
      <c r="F24" s="24">
        <v>469.2</v>
      </c>
      <c r="G24" s="25">
        <v>292.2</v>
      </c>
    </row>
    <row r="25" spans="1:7" ht="12.75">
      <c r="A25" s="14" t="s">
        <v>18</v>
      </c>
      <c r="B25" s="24">
        <v>397.2</v>
      </c>
      <c r="C25" s="24">
        <v>725.7</v>
      </c>
      <c r="D25" s="24">
        <v>648.7</v>
      </c>
      <c r="E25" s="24">
        <v>604.8</v>
      </c>
      <c r="F25" s="24">
        <v>873</v>
      </c>
      <c r="G25" s="25">
        <v>711.6</v>
      </c>
    </row>
    <row r="26" spans="1:7" ht="12.75">
      <c r="A26" s="14" t="s">
        <v>19</v>
      </c>
      <c r="B26" s="24">
        <v>488.2</v>
      </c>
      <c r="C26" s="24">
        <v>345.6</v>
      </c>
      <c r="D26" s="24">
        <v>1452.7</v>
      </c>
      <c r="E26" s="24">
        <v>358.4</v>
      </c>
      <c r="F26" s="24">
        <v>1136.6</v>
      </c>
      <c r="G26" s="25">
        <v>667.9</v>
      </c>
    </row>
    <row r="27" spans="1:7" ht="12.75">
      <c r="A27" s="17" t="s">
        <v>120</v>
      </c>
      <c r="B27" s="26"/>
      <c r="C27" s="26"/>
      <c r="D27" s="26"/>
      <c r="E27" s="26"/>
      <c r="F27" s="26"/>
      <c r="G27" s="26"/>
    </row>
    <row r="28" spans="1:7" ht="12.75">
      <c r="A28" s="14" t="s">
        <v>20</v>
      </c>
      <c r="B28" s="24">
        <v>496.8</v>
      </c>
      <c r="C28" s="24">
        <v>514.6</v>
      </c>
      <c r="D28" s="24">
        <v>1596.4</v>
      </c>
      <c r="E28" s="24">
        <v>478.9</v>
      </c>
      <c r="F28" s="24">
        <v>1232.4</v>
      </c>
      <c r="G28" s="25">
        <v>772.1</v>
      </c>
    </row>
    <row r="29" spans="1:7" ht="12.75">
      <c r="A29" s="14" t="s">
        <v>23</v>
      </c>
      <c r="B29" s="161" t="s">
        <v>118</v>
      </c>
      <c r="C29" s="161" t="s">
        <v>118</v>
      </c>
      <c r="D29" s="161" t="s">
        <v>118</v>
      </c>
      <c r="E29" s="161">
        <v>0.1</v>
      </c>
      <c r="F29" s="161" t="s">
        <v>118</v>
      </c>
      <c r="G29" s="161" t="s">
        <v>118</v>
      </c>
    </row>
    <row r="30" spans="1:7" ht="12.75">
      <c r="A30" s="14" t="s">
        <v>24</v>
      </c>
      <c r="B30" s="24">
        <v>146.1</v>
      </c>
      <c r="C30" s="24">
        <v>140.9</v>
      </c>
      <c r="D30" s="24">
        <v>1032.6</v>
      </c>
      <c r="E30" s="24">
        <v>133.9</v>
      </c>
      <c r="F30" s="24">
        <v>712.4</v>
      </c>
      <c r="G30" s="25">
        <v>350.8</v>
      </c>
    </row>
    <row r="31" spans="1:7" ht="12.75">
      <c r="A31" s="14" t="s">
        <v>29</v>
      </c>
      <c r="B31" s="24">
        <v>20.3</v>
      </c>
      <c r="C31" s="24">
        <v>20.3</v>
      </c>
      <c r="D31" s="24">
        <v>17.2</v>
      </c>
      <c r="E31" s="24">
        <v>28.7</v>
      </c>
      <c r="F31" s="24">
        <v>25.4</v>
      </c>
      <c r="G31" s="25">
        <v>21.2</v>
      </c>
    </row>
    <row r="32" spans="1:7" ht="12.75">
      <c r="A32" s="14" t="s">
        <v>25</v>
      </c>
      <c r="B32" s="24">
        <v>104.2</v>
      </c>
      <c r="C32" s="24">
        <v>131.3</v>
      </c>
      <c r="D32" s="24">
        <v>267</v>
      </c>
      <c r="E32" s="24">
        <v>117</v>
      </c>
      <c r="F32" s="24">
        <v>209.6</v>
      </c>
      <c r="G32" s="25">
        <v>158.6</v>
      </c>
    </row>
    <row r="33" spans="1:7" ht="12.75">
      <c r="A33" s="92" t="s">
        <v>122</v>
      </c>
      <c r="B33" s="27">
        <v>246.4</v>
      </c>
      <c r="C33" s="27">
        <v>242.4</v>
      </c>
      <c r="D33" s="27">
        <v>296.8</v>
      </c>
      <c r="E33" s="161" t="s">
        <v>118</v>
      </c>
      <c r="F33" s="27">
        <v>310.4</v>
      </c>
      <c r="G33" s="28">
        <v>262.8</v>
      </c>
    </row>
    <row r="34" spans="1:7" ht="12.75">
      <c r="A34" s="14" t="s">
        <v>27</v>
      </c>
      <c r="B34" s="24">
        <v>0.3</v>
      </c>
      <c r="C34" s="161" t="s">
        <v>118</v>
      </c>
      <c r="D34" s="161" t="s">
        <v>118</v>
      </c>
      <c r="E34" s="161" t="s">
        <v>118</v>
      </c>
      <c r="F34" s="161" t="s">
        <v>118</v>
      </c>
      <c r="G34" s="161" t="s">
        <v>118</v>
      </c>
    </row>
    <row r="35" spans="1:7" ht="12.75">
      <c r="A35" s="14" t="s">
        <v>28</v>
      </c>
      <c r="B35" s="24">
        <v>26.9</v>
      </c>
      <c r="C35" s="24">
        <v>22.2</v>
      </c>
      <c r="D35" s="24">
        <v>34.1</v>
      </c>
      <c r="E35" s="24">
        <v>37</v>
      </c>
      <c r="F35" s="24">
        <v>43.7</v>
      </c>
      <c r="G35" s="25">
        <v>32.6</v>
      </c>
    </row>
    <row r="36" spans="2:7" ht="12.75">
      <c r="B36" s="24"/>
      <c r="C36" s="24"/>
      <c r="D36" s="24"/>
      <c r="E36" s="24"/>
      <c r="F36" s="24"/>
      <c r="G36" s="25"/>
    </row>
    <row r="37" spans="1:7" ht="12.75">
      <c r="A37" s="14" t="s">
        <v>30</v>
      </c>
      <c r="B37" s="24">
        <v>6.4</v>
      </c>
      <c r="C37" s="24">
        <v>8.7</v>
      </c>
      <c r="D37" s="24">
        <v>11.4</v>
      </c>
      <c r="E37" s="24">
        <v>9.6</v>
      </c>
      <c r="F37" s="24">
        <v>13.7</v>
      </c>
      <c r="G37" s="25">
        <v>9.5</v>
      </c>
    </row>
    <row r="38" spans="1:7" ht="12.75">
      <c r="A38" s="14" t="s">
        <v>31</v>
      </c>
      <c r="B38" s="24">
        <v>22.1</v>
      </c>
      <c r="C38" s="24">
        <v>1.5</v>
      </c>
      <c r="D38" s="24">
        <v>27.6</v>
      </c>
      <c r="E38" s="24">
        <v>3.2</v>
      </c>
      <c r="F38" s="24">
        <v>9.9</v>
      </c>
      <c r="G38" s="25">
        <v>13.8</v>
      </c>
    </row>
    <row r="39" spans="1:7" ht="12.75">
      <c r="A39" s="17" t="s">
        <v>32</v>
      </c>
      <c r="B39" s="27">
        <v>224.8</v>
      </c>
      <c r="C39" s="27">
        <v>234.2</v>
      </c>
      <c r="D39" s="27">
        <v>274.7</v>
      </c>
      <c r="E39" s="27">
        <v>223.7</v>
      </c>
      <c r="F39" s="27">
        <v>305.2</v>
      </c>
      <c r="G39" s="28">
        <v>250.9</v>
      </c>
    </row>
    <row r="40" spans="1:7" ht="12.75">
      <c r="A40" s="14" t="s">
        <v>33</v>
      </c>
      <c r="B40" s="24">
        <v>1.6</v>
      </c>
      <c r="C40" s="24">
        <v>1.7</v>
      </c>
      <c r="D40" s="24">
        <v>3.3</v>
      </c>
      <c r="E40" s="24">
        <v>1.6</v>
      </c>
      <c r="F40" s="24">
        <v>2.9</v>
      </c>
      <c r="G40" s="25">
        <v>2.8</v>
      </c>
    </row>
    <row r="41" spans="1:7" ht="12.75">
      <c r="A41" s="14" t="s">
        <v>34</v>
      </c>
      <c r="B41" s="24">
        <v>78.9</v>
      </c>
      <c r="C41" s="24">
        <v>60.7</v>
      </c>
      <c r="D41" s="24">
        <v>167</v>
      </c>
      <c r="E41" s="24">
        <v>60.2</v>
      </c>
      <c r="F41" s="24">
        <v>143.9</v>
      </c>
      <c r="G41" s="24">
        <v>94.8</v>
      </c>
    </row>
    <row r="42" spans="1:7" ht="12.75">
      <c r="A42" s="17" t="s">
        <v>35</v>
      </c>
      <c r="B42" s="27">
        <v>147.5</v>
      </c>
      <c r="C42" s="27">
        <v>175.3</v>
      </c>
      <c r="D42" s="27">
        <v>111</v>
      </c>
      <c r="E42" s="27">
        <v>165</v>
      </c>
      <c r="F42" s="27">
        <v>164.3</v>
      </c>
      <c r="G42" s="28">
        <v>158.7</v>
      </c>
    </row>
    <row r="43" spans="1:7" ht="12.75">
      <c r="A43" s="14" t="s">
        <v>36</v>
      </c>
      <c r="B43" s="24">
        <v>3.4</v>
      </c>
      <c r="C43" s="24">
        <v>0.7</v>
      </c>
      <c r="D43" s="24">
        <v>1.2</v>
      </c>
      <c r="E43" s="24">
        <v>0.7</v>
      </c>
      <c r="F43" s="24">
        <v>1</v>
      </c>
      <c r="G43" s="25">
        <v>1</v>
      </c>
    </row>
    <row r="44" spans="1:7" ht="12.75">
      <c r="A44" s="14" t="s">
        <v>37</v>
      </c>
      <c r="B44" s="24">
        <v>28.9</v>
      </c>
      <c r="C44" s="24">
        <v>24</v>
      </c>
      <c r="D44" s="24">
        <v>121.1</v>
      </c>
      <c r="E44" s="24">
        <v>23.5</v>
      </c>
      <c r="F44" s="24">
        <v>86.6</v>
      </c>
      <c r="G44" s="25">
        <v>49.4</v>
      </c>
    </row>
    <row r="45" spans="1:7" ht="12.75">
      <c r="A45" s="17" t="s">
        <v>38</v>
      </c>
      <c r="B45" s="27">
        <v>122.1</v>
      </c>
      <c r="C45" s="27">
        <v>151.9</v>
      </c>
      <c r="D45" s="27">
        <v>-8.9</v>
      </c>
      <c r="E45" s="27">
        <v>142.3</v>
      </c>
      <c r="F45" s="27">
        <v>78.7</v>
      </c>
      <c r="G45" s="28">
        <v>110.3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0">
      <selection activeCell="G26" sqref="G26"/>
    </sheetView>
  </sheetViews>
  <sheetFormatPr defaultColWidth="11.421875" defaultRowHeight="12.75"/>
  <cols>
    <col min="1" max="1" width="59.28125" style="0" customWidth="1"/>
  </cols>
  <sheetData>
    <row r="1" spans="1:7" ht="60.75" thickBot="1">
      <c r="A1" s="259" t="s">
        <v>222</v>
      </c>
      <c r="B1" s="299" t="s">
        <v>138</v>
      </c>
      <c r="C1" s="299" t="s">
        <v>139</v>
      </c>
      <c r="D1" s="299" t="s">
        <v>140</v>
      </c>
      <c r="E1" s="299" t="s">
        <v>141</v>
      </c>
      <c r="F1" s="299" t="s">
        <v>142</v>
      </c>
      <c r="G1" s="300" t="s">
        <v>223</v>
      </c>
    </row>
    <row r="2" spans="1:7" ht="13.5" thickTop="1">
      <c r="A2" s="313" t="s">
        <v>3</v>
      </c>
      <c r="B2" s="234">
        <v>1561.9961378153316</v>
      </c>
      <c r="C2" s="234">
        <v>8562.242376071488</v>
      </c>
      <c r="D2" s="234">
        <v>3310.9312870325175</v>
      </c>
      <c r="E2" s="261">
        <v>2004.319484989964</v>
      </c>
      <c r="F2" s="234">
        <v>2002.7822543990133</v>
      </c>
      <c r="G2" s="236">
        <v>24272.83904468273</v>
      </c>
    </row>
    <row r="3" spans="1:7" ht="12.75">
      <c r="A3" s="314" t="s">
        <v>203</v>
      </c>
      <c r="B3" s="237"/>
      <c r="C3" s="237"/>
      <c r="D3" s="237"/>
      <c r="E3" s="237"/>
      <c r="F3" s="237"/>
      <c r="G3" s="238"/>
    </row>
    <row r="4" spans="1:7" ht="12.75">
      <c r="A4" s="315" t="s">
        <v>219</v>
      </c>
      <c r="B4" s="239">
        <v>43.04599122405108</v>
      </c>
      <c r="C4" s="239">
        <v>87.09697486643458</v>
      </c>
      <c r="D4" s="239">
        <v>59.964068967290224</v>
      </c>
      <c r="E4" s="301">
        <v>27.863035715608333</v>
      </c>
      <c r="F4" s="239">
        <v>94.66257204808045</v>
      </c>
      <c r="G4" s="241">
        <v>68.62289446675668</v>
      </c>
    </row>
    <row r="5" spans="1:7" ht="12.75">
      <c r="A5" s="315" t="s">
        <v>204</v>
      </c>
      <c r="B5" s="239">
        <v>38.24762733337698</v>
      </c>
      <c r="C5" s="239">
        <v>78.37303783996683</v>
      </c>
      <c r="D5" s="239">
        <v>51.4554323862297</v>
      </c>
      <c r="E5" s="301">
        <v>23.048431522123945</v>
      </c>
      <c r="F5" s="239">
        <v>83.41809507753155</v>
      </c>
      <c r="G5" s="241">
        <v>59.58071346347879</v>
      </c>
    </row>
    <row r="6" spans="1:7" ht="12.75">
      <c r="A6" s="315" t="s">
        <v>146</v>
      </c>
      <c r="B6" s="234">
        <v>0</v>
      </c>
      <c r="C6" s="234">
        <v>71.70022939157518</v>
      </c>
      <c r="D6" s="234">
        <v>4.399095018186165</v>
      </c>
      <c r="E6" s="261">
        <v>1.8792843289884034</v>
      </c>
      <c r="F6" s="234">
        <v>43.56037665234015</v>
      </c>
      <c r="G6" s="236">
        <v>33.80895908490416</v>
      </c>
    </row>
    <row r="7" spans="1:7" ht="12.75">
      <c r="A7" s="315" t="s">
        <v>147</v>
      </c>
      <c r="B7" s="234">
        <v>0</v>
      </c>
      <c r="C7" s="234">
        <v>7.249506847933525</v>
      </c>
      <c r="D7" s="234">
        <v>2232.920230700225</v>
      </c>
      <c r="E7" s="261">
        <v>0</v>
      </c>
      <c r="F7" s="234">
        <v>238.51289992061822</v>
      </c>
      <c r="G7" s="236">
        <v>369.22315244701986</v>
      </c>
    </row>
    <row r="8" spans="1:7" ht="12.75">
      <c r="A8" s="315" t="s">
        <v>205</v>
      </c>
      <c r="B8" s="302">
        <v>0</v>
      </c>
      <c r="C8" s="234">
        <v>0</v>
      </c>
      <c r="D8" s="234">
        <v>166.0399606515089</v>
      </c>
      <c r="E8" s="261">
        <v>0</v>
      </c>
      <c r="F8" s="234">
        <v>3.7179541229562383</v>
      </c>
      <c r="G8" s="236">
        <v>25.379138457487734</v>
      </c>
    </row>
    <row r="9" spans="1:7" ht="12.75">
      <c r="A9" s="315" t="s">
        <v>148</v>
      </c>
      <c r="B9" s="234">
        <v>0</v>
      </c>
      <c r="C9" s="234">
        <v>121.08836829544921</v>
      </c>
      <c r="D9" s="234">
        <v>0</v>
      </c>
      <c r="E9" s="261">
        <v>48150.06607920484</v>
      </c>
      <c r="F9" s="234">
        <v>2702.578261480738</v>
      </c>
      <c r="G9" s="236">
        <v>5393.823808279022</v>
      </c>
    </row>
    <row r="10" spans="1:7" ht="12.75">
      <c r="A10" s="315" t="s">
        <v>149</v>
      </c>
      <c r="B10" s="239">
        <v>3.8030059458963734</v>
      </c>
      <c r="C10" s="239">
        <v>1.8610530880980842</v>
      </c>
      <c r="D10" s="239">
        <v>2.188787254055288</v>
      </c>
      <c r="E10" s="301">
        <v>1.3061390049463406</v>
      </c>
      <c r="F10" s="239">
        <v>2.0976073671973325</v>
      </c>
      <c r="G10" s="241">
        <v>2.2335816283926992</v>
      </c>
    </row>
    <row r="11" spans="1:7" ht="12.75">
      <c r="A11" s="315" t="s">
        <v>180</v>
      </c>
      <c r="B11" s="239">
        <v>1.6607349811128143</v>
      </c>
      <c r="C11" s="239">
        <v>1.5887593490215208</v>
      </c>
      <c r="D11" s="239">
        <v>1.3879564556615709</v>
      </c>
      <c r="E11" s="301">
        <v>1.171717165091871</v>
      </c>
      <c r="F11" s="239">
        <v>1.6685534609193386</v>
      </c>
      <c r="G11" s="241">
        <v>1.489391929257124</v>
      </c>
    </row>
    <row r="12" spans="1:7" ht="12.75">
      <c r="A12" s="314" t="s">
        <v>151</v>
      </c>
      <c r="B12" s="244"/>
      <c r="C12" s="244"/>
      <c r="D12" s="244"/>
      <c r="E12" s="244"/>
      <c r="F12" s="244"/>
      <c r="G12" s="245"/>
    </row>
    <row r="13" spans="1:7" ht="12.75">
      <c r="A13" s="315" t="s">
        <v>12</v>
      </c>
      <c r="B13" s="234">
        <v>106211.37074189245</v>
      </c>
      <c r="C13" s="234">
        <v>80978.54320835638</v>
      </c>
      <c r="D13" s="234">
        <v>126635.80814756182</v>
      </c>
      <c r="E13" s="261">
        <v>40284.210027273446</v>
      </c>
      <c r="F13" s="234">
        <v>89291.79318965207</v>
      </c>
      <c r="G13" s="236">
        <v>93582.599924617</v>
      </c>
    </row>
    <row r="14" spans="1:7" ht="12.75">
      <c r="A14" s="315" t="s">
        <v>13</v>
      </c>
      <c r="B14" s="234">
        <v>61667.435599783144</v>
      </c>
      <c r="C14" s="234">
        <v>33629.433536378274</v>
      </c>
      <c r="D14" s="234">
        <v>38050.8528406879</v>
      </c>
      <c r="E14" s="261">
        <v>29161.127523920877</v>
      </c>
      <c r="F14" s="234">
        <v>41637.99135240884</v>
      </c>
      <c r="G14" s="236">
        <v>37817.64342558184</v>
      </c>
    </row>
    <row r="15" spans="1:7" ht="12.75">
      <c r="A15" s="315" t="s">
        <v>93</v>
      </c>
      <c r="B15" s="234">
        <v>167868.08309047463</v>
      </c>
      <c r="C15" s="234">
        <v>325136.27535442566</v>
      </c>
      <c r="D15" s="234">
        <v>405432.05688715534</v>
      </c>
      <c r="E15" s="261">
        <v>198807.63437301436</v>
      </c>
      <c r="F15" s="234">
        <v>324454.8792357278</v>
      </c>
      <c r="G15" s="236">
        <v>299778.81889511825</v>
      </c>
    </row>
    <row r="16" spans="1:7" ht="12.75">
      <c r="A16" s="315" t="s">
        <v>153</v>
      </c>
      <c r="B16" s="234">
        <v>141768.01205117654</v>
      </c>
      <c r="C16" s="234">
        <v>286991.8149993125</v>
      </c>
      <c r="D16" s="234">
        <v>351713.0698507783</v>
      </c>
      <c r="E16" s="261">
        <v>173582.67498867726</v>
      </c>
      <c r="F16" s="234">
        <v>282923.41435531486</v>
      </c>
      <c r="G16" s="236">
        <v>258885.09660706777</v>
      </c>
    </row>
    <row r="17" spans="1:7" ht="12.75">
      <c r="A17" s="315" t="s">
        <v>95</v>
      </c>
      <c r="B17" s="234">
        <v>154148.8835749702</v>
      </c>
      <c r="C17" s="234">
        <v>159349.95141237206</v>
      </c>
      <c r="D17" s="234">
        <v>283003.9996680176</v>
      </c>
      <c r="E17" s="261">
        <v>97747.71649480483</v>
      </c>
      <c r="F17" s="234">
        <v>189724.74462202544</v>
      </c>
      <c r="G17" s="236">
        <v>177246.4730835925</v>
      </c>
    </row>
    <row r="18" spans="1:7" ht="12.75">
      <c r="A18" s="315" t="s">
        <v>155</v>
      </c>
      <c r="B18" s="234">
        <v>24095.95117811605</v>
      </c>
      <c r="C18" s="234">
        <v>92920.151128269</v>
      </c>
      <c r="D18" s="234">
        <v>203142.74964885027</v>
      </c>
      <c r="E18" s="261">
        <v>18704.08949105807</v>
      </c>
      <c r="F18" s="234">
        <v>113526.7644464777</v>
      </c>
      <c r="G18" s="236">
        <v>95489.85271415324</v>
      </c>
    </row>
    <row r="19" spans="1:7" ht="12.75">
      <c r="A19" s="315" t="s">
        <v>207</v>
      </c>
      <c r="B19" s="234">
        <v>180092.30553642733</v>
      </c>
      <c r="C19" s="234">
        <v>218302.3148060408</v>
      </c>
      <c r="D19" s="234">
        <v>231703.16043998348</v>
      </c>
      <c r="E19" s="261">
        <v>91591.64725998808</v>
      </c>
      <c r="F19" s="234">
        <v>202163.15081743436</v>
      </c>
      <c r="G19" s="236">
        <v>203685.92056384851</v>
      </c>
    </row>
    <row r="20" spans="1:7" ht="12.75">
      <c r="A20" s="315" t="s">
        <v>220</v>
      </c>
      <c r="B20" s="234">
        <v>142899.30670585096</v>
      </c>
      <c r="C20" s="234">
        <v>270379.99673368066</v>
      </c>
      <c r="D20" s="234">
        <v>460945.9796359469</v>
      </c>
      <c r="E20" s="261">
        <v>207751.01395042535</v>
      </c>
      <c r="F20" s="234">
        <v>317303.13000382687</v>
      </c>
      <c r="G20" s="236">
        <v>277016.00670097204</v>
      </c>
    </row>
    <row r="21" spans="1:7" ht="12.75">
      <c r="A21" s="314" t="s">
        <v>209</v>
      </c>
      <c r="B21" s="237"/>
      <c r="C21" s="237"/>
      <c r="D21" s="237"/>
      <c r="E21" s="237"/>
      <c r="F21" s="237"/>
      <c r="G21" s="238"/>
    </row>
    <row r="22" spans="1:7" ht="12.75">
      <c r="A22" s="316" t="s">
        <v>159</v>
      </c>
      <c r="B22" s="310">
        <v>297091.51351786917</v>
      </c>
      <c r="C22" s="234">
        <v>241095.14163374974</v>
      </c>
      <c r="D22" s="234">
        <v>632691.712378083</v>
      </c>
      <c r="E22" s="261">
        <v>219757.40674618227</v>
      </c>
      <c r="F22" s="234">
        <v>312068.01060378127</v>
      </c>
      <c r="G22" s="236">
        <v>313949.9313540226</v>
      </c>
    </row>
    <row r="23" spans="1:7" ht="12.75">
      <c r="A23" s="316" t="s">
        <v>181</v>
      </c>
      <c r="B23" s="310">
        <v>151.95687450658826</v>
      </c>
      <c r="C23" s="234">
        <v>161.78327029138217</v>
      </c>
      <c r="D23" s="234">
        <v>636.138071197238</v>
      </c>
      <c r="E23" s="261">
        <v>180.22672587691414</v>
      </c>
      <c r="F23" s="234">
        <v>180.98309930075075</v>
      </c>
      <c r="G23" s="236">
        <v>242.9064017868676</v>
      </c>
    </row>
    <row r="24" spans="1:7" ht="12.75">
      <c r="A24" s="316" t="s">
        <v>182</v>
      </c>
      <c r="B24" s="310">
        <v>58287.62743132337</v>
      </c>
      <c r="C24" s="234">
        <v>82377.95613424506</v>
      </c>
      <c r="D24" s="234">
        <v>385822.26391036046</v>
      </c>
      <c r="E24" s="261">
        <v>82664.12123962247</v>
      </c>
      <c r="F24" s="234">
        <v>116719.86277280755</v>
      </c>
      <c r="G24" s="236">
        <v>133826.7235045714</v>
      </c>
    </row>
    <row r="25" spans="1:7" ht="12.75">
      <c r="A25" s="316" t="s">
        <v>210</v>
      </c>
      <c r="B25" s="310">
        <v>220733.55129809384</v>
      </c>
      <c r="C25" s="234">
        <v>227794.47554398965</v>
      </c>
      <c r="D25" s="234">
        <v>598412.8249459802</v>
      </c>
      <c r="E25" s="261">
        <v>196709.33535219566</v>
      </c>
      <c r="F25" s="234">
        <v>288213.35910173715</v>
      </c>
      <c r="G25" s="236">
        <v>289314.2610285053</v>
      </c>
    </row>
    <row r="26" spans="1:7" ht="12.75">
      <c r="A26" s="316" t="s">
        <v>183</v>
      </c>
      <c r="B26" s="310">
        <v>64624.090460734784</v>
      </c>
      <c r="C26" s="234">
        <v>77537.19329415432</v>
      </c>
      <c r="D26" s="234">
        <v>111799.10918224971</v>
      </c>
      <c r="E26" s="261">
        <v>64580.430656182994</v>
      </c>
      <c r="F26" s="234">
        <v>94504.17588581877</v>
      </c>
      <c r="G26" s="236">
        <v>77923.97804175018</v>
      </c>
    </row>
    <row r="27" spans="1:7" ht="12.75">
      <c r="A27" s="317" t="s">
        <v>211</v>
      </c>
      <c r="B27" s="310">
        <v>174331.75250031758</v>
      </c>
      <c r="C27" s="234">
        <v>81341.7754756417</v>
      </c>
      <c r="D27" s="234">
        <v>135706.47735667</v>
      </c>
      <c r="E27" s="261">
        <v>72693.08157625368</v>
      </c>
      <c r="F27" s="234">
        <v>101024.9550444556</v>
      </c>
      <c r="G27" s="236">
        <v>102442.136209488</v>
      </c>
    </row>
    <row r="28" spans="1:7" ht="12.75">
      <c r="A28" s="316" t="s">
        <v>185</v>
      </c>
      <c r="B28" s="310">
        <v>11510.33424625233</v>
      </c>
      <c r="C28" s="234">
        <v>26962.705283449915</v>
      </c>
      <c r="D28" s="234">
        <v>17168.118932955986</v>
      </c>
      <c r="E28" s="261">
        <v>10024.2855087013</v>
      </c>
      <c r="F28" s="234">
        <v>26997.12840350356</v>
      </c>
      <c r="G28" s="236">
        <v>22701.12580786501</v>
      </c>
    </row>
    <row r="29" spans="1:7" ht="12.75">
      <c r="A29" s="316" t="s">
        <v>186</v>
      </c>
      <c r="B29" s="310">
        <v>9392.92062747862</v>
      </c>
      <c r="C29" s="234">
        <v>12560.191731126799</v>
      </c>
      <c r="D29" s="234">
        <v>9974.836931078333</v>
      </c>
      <c r="E29" s="261">
        <v>4253.753235059197</v>
      </c>
      <c r="F29" s="234">
        <v>13141.93588034123</v>
      </c>
      <c r="G29" s="236">
        <v>9873.876075637369</v>
      </c>
    </row>
    <row r="30" spans="1:7" ht="12.75">
      <c r="A30" s="316" t="s">
        <v>187</v>
      </c>
      <c r="B30" s="310">
        <v>1545.6977875518412</v>
      </c>
      <c r="C30" s="234">
        <v>1559.6955750141462</v>
      </c>
      <c r="D30" s="234">
        <v>2940.4636694467717</v>
      </c>
      <c r="E30" s="261">
        <v>1368.3321218330843</v>
      </c>
      <c r="F30" s="234">
        <v>2352.2528666511994</v>
      </c>
      <c r="G30" s="236">
        <v>1879.8866946666567</v>
      </c>
    </row>
    <row r="31" spans="1:7" ht="12.75">
      <c r="A31" s="316" t="s">
        <v>188</v>
      </c>
      <c r="B31" s="310">
        <v>47268.45361610941</v>
      </c>
      <c r="C31" s="234">
        <v>6011.891276009414</v>
      </c>
      <c r="D31" s="234">
        <v>25133.525427296085</v>
      </c>
      <c r="E31" s="261">
        <v>3225.009165456775</v>
      </c>
      <c r="F31" s="234">
        <v>9209.798871465666</v>
      </c>
      <c r="G31" s="236">
        <v>18391.41922043265</v>
      </c>
    </row>
    <row r="32" spans="1:7" ht="12.75">
      <c r="A32" s="317" t="s">
        <v>212</v>
      </c>
      <c r="B32" s="310">
        <v>127635.01471543008</v>
      </c>
      <c r="C32" s="234">
        <v>88172.70217694127</v>
      </c>
      <c r="D32" s="234">
        <v>114825.77026180478</v>
      </c>
      <c r="E32" s="261">
        <v>73870.27256260595</v>
      </c>
      <c r="F32" s="234">
        <v>103318.09582950106</v>
      </c>
      <c r="G32" s="236">
        <v>94998.08002661649</v>
      </c>
    </row>
    <row r="33" spans="1:7" ht="12.75">
      <c r="A33" s="316" t="s">
        <v>190</v>
      </c>
      <c r="B33" s="310">
        <v>163.51922238790078</v>
      </c>
      <c r="C33" s="234">
        <v>121.92883744892333</v>
      </c>
      <c r="D33" s="234">
        <v>316.79515118716455</v>
      </c>
      <c r="E33" s="261">
        <v>84.80949938397207</v>
      </c>
      <c r="F33" s="234">
        <v>264.8656030641002</v>
      </c>
      <c r="G33" s="236">
        <v>143.6506899163917</v>
      </c>
    </row>
    <row r="34" spans="1:7" ht="12.75">
      <c r="A34" s="316" t="s">
        <v>191</v>
      </c>
      <c r="B34" s="310">
        <v>34195.48198426566</v>
      </c>
      <c r="C34" s="234">
        <v>39350.76519068686</v>
      </c>
      <c r="D34" s="234">
        <v>51213.22334446375</v>
      </c>
      <c r="E34" s="261">
        <v>30951.4550958301</v>
      </c>
      <c r="F34" s="234">
        <v>43612.0084270847</v>
      </c>
      <c r="G34" s="236">
        <v>39359.487260948714</v>
      </c>
    </row>
    <row r="35" spans="1:7" ht="12.75">
      <c r="A35" s="316" t="s">
        <v>192</v>
      </c>
      <c r="B35" s="310">
        <v>93603.05195355232</v>
      </c>
      <c r="C35" s="234">
        <v>48943.86582370332</v>
      </c>
      <c r="D35" s="234">
        <v>63929.34206852814</v>
      </c>
      <c r="E35" s="261">
        <v>43003.62696615982</v>
      </c>
      <c r="F35" s="234">
        <v>59970.95300548046</v>
      </c>
      <c r="G35" s="236">
        <v>55782.243455584176</v>
      </c>
    </row>
    <row r="36" spans="1:7" ht="12.75">
      <c r="A36" s="316" t="s">
        <v>193</v>
      </c>
      <c r="B36" s="310">
        <v>369.21123987018785</v>
      </c>
      <c r="C36" s="234">
        <v>374.58896401843106</v>
      </c>
      <c r="D36" s="234">
        <v>505.16328020431627</v>
      </c>
      <c r="E36" s="261">
        <v>369.6524594717909</v>
      </c>
      <c r="F36" s="234">
        <v>325.31253702982997</v>
      </c>
      <c r="G36" s="236">
        <v>391.90863928277025</v>
      </c>
    </row>
    <row r="37" spans="1:7" ht="12.75">
      <c r="A37" s="316" t="s">
        <v>194</v>
      </c>
      <c r="B37" s="310">
        <v>2014.5485734642157</v>
      </c>
      <c r="C37" s="234">
        <v>4703.926165148339</v>
      </c>
      <c r="D37" s="234">
        <v>8857.828715079742</v>
      </c>
      <c r="E37" s="261">
        <v>3818.9512355400025</v>
      </c>
      <c r="F37" s="234">
        <v>6210.38000897124</v>
      </c>
      <c r="G37" s="236">
        <v>5055.224047130963</v>
      </c>
    </row>
    <row r="38" spans="1:7" ht="12.75">
      <c r="A38" s="317" t="s">
        <v>195</v>
      </c>
      <c r="B38" s="310">
        <v>91957.71461995831</v>
      </c>
      <c r="C38" s="234">
        <v>44614.52862257343</v>
      </c>
      <c r="D38" s="234">
        <v>55576.6766336527</v>
      </c>
      <c r="E38" s="261">
        <v>39554.32819009161</v>
      </c>
      <c r="F38" s="234">
        <v>54085.885533539054</v>
      </c>
      <c r="G38" s="236">
        <v>51118.928047735986</v>
      </c>
    </row>
    <row r="39" spans="1:7" ht="12.75">
      <c r="A39" s="316" t="s">
        <v>213</v>
      </c>
      <c r="B39" s="311">
        <v>56929.02173943073</v>
      </c>
      <c r="C39" s="304">
        <v>28081.363392165378</v>
      </c>
      <c r="D39" s="304">
        <v>40042.08951005024</v>
      </c>
      <c r="E39" s="305">
        <v>33757.5733875933</v>
      </c>
      <c r="F39" s="303">
        <v>32187.770359275797</v>
      </c>
      <c r="G39" s="306">
        <v>34322.012254513145</v>
      </c>
    </row>
    <row r="40" spans="1:7" ht="12.75">
      <c r="A40" s="316" t="s">
        <v>196</v>
      </c>
      <c r="B40" s="310">
        <v>18512.75369686067</v>
      </c>
      <c r="C40" s="234">
        <v>14068.634610771496</v>
      </c>
      <c r="D40" s="234">
        <v>21500.62123490183</v>
      </c>
      <c r="E40" s="261">
        <v>10629.250773913009</v>
      </c>
      <c r="F40" s="234">
        <v>15527.4321144192</v>
      </c>
      <c r="G40" s="236">
        <v>14692.683088159261</v>
      </c>
    </row>
    <row r="41" spans="1:7" ht="12.75">
      <c r="A41" s="316" t="s">
        <v>191</v>
      </c>
      <c r="B41" s="310">
        <v>34195.48198426566</v>
      </c>
      <c r="C41" s="234">
        <v>39350.76519068686</v>
      </c>
      <c r="D41" s="234">
        <v>51213.22334446375</v>
      </c>
      <c r="E41" s="261">
        <v>30951.4550958301</v>
      </c>
      <c r="F41" s="234">
        <v>43612.0084270847</v>
      </c>
      <c r="G41" s="236">
        <v>39359.487260948714</v>
      </c>
    </row>
    <row r="42" spans="1:7" ht="12.75">
      <c r="A42" s="316" t="s">
        <v>197</v>
      </c>
      <c r="B42" s="310">
        <v>24249.019584374942</v>
      </c>
      <c r="C42" s="234">
        <v>42258.91899580681</v>
      </c>
      <c r="D42" s="234">
        <v>49620.44177862321</v>
      </c>
      <c r="E42" s="261">
        <v>29217.23107937983</v>
      </c>
      <c r="F42" s="234">
        <v>39780.90455278243</v>
      </c>
      <c r="G42" s="236">
        <v>37290.96003412801</v>
      </c>
    </row>
    <row r="43" spans="1:7" ht="12.75">
      <c r="A43" s="316" t="s">
        <v>198</v>
      </c>
      <c r="B43" s="310">
        <v>143744.60014643823</v>
      </c>
      <c r="C43" s="234">
        <v>272332.1403701409</v>
      </c>
      <c r="D43" s="234">
        <v>465034.5724432148</v>
      </c>
      <c r="E43" s="261">
        <v>209625.0348686936</v>
      </c>
      <c r="F43" s="234">
        <v>321246.4277411771</v>
      </c>
      <c r="G43" s="236">
        <v>279331.47986225673</v>
      </c>
    </row>
    <row r="44" spans="1:7" ht="12.75">
      <c r="A44" s="317" t="s">
        <v>114</v>
      </c>
      <c r="B44" s="310">
        <v>83391.42332298834</v>
      </c>
      <c r="C44" s="234">
        <v>27637.74020668199</v>
      </c>
      <c r="D44" s="234">
        <v>35668.836964591464</v>
      </c>
      <c r="E44" s="261">
        <v>30659.301432628865</v>
      </c>
      <c r="F44" s="234">
        <v>42389.557293422135</v>
      </c>
      <c r="G44" s="236">
        <v>38494.77218639749</v>
      </c>
    </row>
    <row r="45" spans="1:7" ht="13.5" thickBot="1">
      <c r="A45" s="318" t="s">
        <v>221</v>
      </c>
      <c r="B45" s="312">
        <v>51269.71668859414</v>
      </c>
      <c r="C45" s="307">
        <v>19250.095508039616</v>
      </c>
      <c r="D45" s="307">
        <v>25919.537227931225</v>
      </c>
      <c r="E45" s="308">
        <v>28313.23196454858</v>
      </c>
      <c r="F45" s="307">
        <v>26939.750622861033</v>
      </c>
      <c r="G45" s="309">
        <v>27569.788446159397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N17" sqref="N17"/>
    </sheetView>
  </sheetViews>
  <sheetFormatPr defaultColWidth="11.421875" defaultRowHeight="12.75"/>
  <cols>
    <col min="1" max="1" width="44.421875" style="0" customWidth="1"/>
  </cols>
  <sheetData>
    <row r="1" spans="1:7" ht="60.75" customHeight="1" thickBot="1">
      <c r="A1" s="259" t="s">
        <v>224</v>
      </c>
      <c r="B1" s="299" t="s">
        <v>138</v>
      </c>
      <c r="C1" s="299" t="s">
        <v>139</v>
      </c>
      <c r="D1" s="299" t="s">
        <v>140</v>
      </c>
      <c r="E1" s="299" t="s">
        <v>141</v>
      </c>
      <c r="F1" s="299" t="s">
        <v>142</v>
      </c>
      <c r="G1" s="300" t="s">
        <v>223</v>
      </c>
    </row>
    <row r="2" spans="1:7" ht="12.75" customHeight="1" thickTop="1">
      <c r="A2" s="313" t="s">
        <v>3</v>
      </c>
      <c r="B2" s="234">
        <v>1538.620517518519</v>
      </c>
      <c r="C2" s="234">
        <v>8631.261618819328</v>
      </c>
      <c r="D2" s="234">
        <v>3250.337299811133</v>
      </c>
      <c r="E2" s="261">
        <v>1954.7954781294836</v>
      </c>
      <c r="F2" s="234">
        <v>2212.0091803529704</v>
      </c>
      <c r="G2" s="236">
        <v>25181.00009437055</v>
      </c>
    </row>
    <row r="3" spans="1:7" ht="12.75" customHeight="1">
      <c r="A3" s="314" t="s">
        <v>203</v>
      </c>
      <c r="B3" s="237"/>
      <c r="C3" s="237"/>
      <c r="D3" s="237"/>
      <c r="E3" s="237"/>
      <c r="F3" s="237"/>
      <c r="G3" s="238"/>
    </row>
    <row r="4" spans="1:7" ht="12.75" customHeight="1">
      <c r="A4" s="315" t="s">
        <v>219</v>
      </c>
      <c r="B4" s="239">
        <v>47.674943602673196</v>
      </c>
      <c r="C4" s="239">
        <v>84.09267511788158</v>
      </c>
      <c r="D4" s="239">
        <v>59.136829301506374</v>
      </c>
      <c r="E4" s="301">
        <v>31.375879532935404</v>
      </c>
      <c r="F4" s="239">
        <v>97.21710124674138</v>
      </c>
      <c r="G4" s="241">
        <v>68.23834134432212</v>
      </c>
    </row>
    <row r="5" spans="1:7" ht="12.75" customHeight="1">
      <c r="A5" s="315" t="s">
        <v>204</v>
      </c>
      <c r="B5" s="239">
        <v>43.5603414425925</v>
      </c>
      <c r="C5" s="239">
        <v>76.40604755703028</v>
      </c>
      <c r="D5" s="239">
        <v>51.248895072253205</v>
      </c>
      <c r="E5" s="301">
        <v>23.323956287843853</v>
      </c>
      <c r="F5" s="239">
        <v>89.63738671000323</v>
      </c>
      <c r="G5" s="241">
        <v>59.05289765433131</v>
      </c>
    </row>
    <row r="6" spans="1:7" ht="12.75" customHeight="1">
      <c r="A6" s="315" t="s">
        <v>146</v>
      </c>
      <c r="B6" s="234">
        <v>0</v>
      </c>
      <c r="C6" s="234">
        <v>71.45233256446525</v>
      </c>
      <c r="D6" s="234">
        <v>2.7224826095552968</v>
      </c>
      <c r="E6" s="261">
        <v>2.5020289190272287</v>
      </c>
      <c r="F6" s="234">
        <v>41.47861336678281</v>
      </c>
      <c r="G6" s="236">
        <v>32.513981630272646</v>
      </c>
    </row>
    <row r="7" spans="1:7" ht="12.75" customHeight="1">
      <c r="A7" s="315" t="s">
        <v>147</v>
      </c>
      <c r="B7" s="234">
        <v>3.362708816150643</v>
      </c>
      <c r="C7" s="234">
        <v>7.017439025475692</v>
      </c>
      <c r="D7" s="234">
        <v>2272.0428855872756</v>
      </c>
      <c r="E7" s="261">
        <v>0</v>
      </c>
      <c r="F7" s="234">
        <v>238.41039100530898</v>
      </c>
      <c r="G7" s="236">
        <v>356.3864519713216</v>
      </c>
    </row>
    <row r="8" spans="1:7" ht="12.75" customHeight="1">
      <c r="A8" s="315" t="s">
        <v>205</v>
      </c>
      <c r="B8" s="302">
        <v>0</v>
      </c>
      <c r="C8" s="234">
        <v>0</v>
      </c>
      <c r="D8" s="234">
        <v>156.59406707657394</v>
      </c>
      <c r="E8" s="261">
        <v>0</v>
      </c>
      <c r="F8" s="234">
        <v>3.453377259238298</v>
      </c>
      <c r="G8" s="236">
        <v>22.757132126038126</v>
      </c>
    </row>
    <row r="9" spans="1:7" ht="12.75" customHeight="1">
      <c r="A9" s="315" t="s">
        <v>148</v>
      </c>
      <c r="B9" s="234">
        <v>1.5609413185843288</v>
      </c>
      <c r="C9" s="234">
        <v>176.71001606538033</v>
      </c>
      <c r="D9" s="234">
        <v>0</v>
      </c>
      <c r="E9" s="261">
        <v>38718.930061331754</v>
      </c>
      <c r="F9" s="234">
        <v>1890.6419804857308</v>
      </c>
      <c r="G9" s="236">
        <v>4308.169054292263</v>
      </c>
    </row>
    <row r="10" spans="1:7" ht="12.75" customHeight="1">
      <c r="A10" s="315" t="s">
        <v>149</v>
      </c>
      <c r="B10" s="239">
        <v>3.870341725222221</v>
      </c>
      <c r="C10" s="239">
        <v>1.8206063958105734</v>
      </c>
      <c r="D10" s="239">
        <v>2.0883903794991023</v>
      </c>
      <c r="E10" s="301">
        <v>1.295260263344464</v>
      </c>
      <c r="F10" s="239">
        <v>1.9301567573767324</v>
      </c>
      <c r="G10" s="241">
        <v>2.06513379241772</v>
      </c>
    </row>
    <row r="11" spans="1:7" ht="12.75" customHeight="1">
      <c r="A11" s="315" t="s">
        <v>180</v>
      </c>
      <c r="B11" s="239">
        <v>1.7318373591552312</v>
      </c>
      <c r="C11" s="239">
        <v>1.5857624562600818</v>
      </c>
      <c r="D11" s="239">
        <v>1.2911453760305418</v>
      </c>
      <c r="E11" s="301">
        <v>1.1833099601230255</v>
      </c>
      <c r="F11" s="239">
        <v>1.5918901206913583</v>
      </c>
      <c r="G11" s="241">
        <v>1.4347536089982935</v>
      </c>
    </row>
    <row r="12" spans="1:7" ht="12.75" customHeight="1">
      <c r="A12" s="314" t="s">
        <v>151</v>
      </c>
      <c r="B12" s="244"/>
      <c r="C12" s="244"/>
      <c r="D12" s="244"/>
      <c r="E12" s="244"/>
      <c r="F12" s="244"/>
      <c r="G12" s="245"/>
    </row>
    <row r="13" spans="1:7" ht="12.75" customHeight="1">
      <c r="A13" s="315" t="s">
        <v>12</v>
      </c>
      <c r="B13" s="234">
        <v>120350.17895997972</v>
      </c>
      <c r="C13" s="234">
        <v>104058.05946916279</v>
      </c>
      <c r="D13" s="234">
        <v>94838.07767535285</v>
      </c>
      <c r="E13" s="261">
        <v>40422.63277547265</v>
      </c>
      <c r="F13" s="234">
        <v>128657.0097973447</v>
      </c>
      <c r="G13" s="236">
        <v>103527.22282578675</v>
      </c>
    </row>
    <row r="14" spans="1:7" ht="12.75" customHeight="1">
      <c r="A14" s="315" t="s">
        <v>13</v>
      </c>
      <c r="B14" s="234">
        <v>52488.72171146078</v>
      </c>
      <c r="C14" s="234">
        <v>70899.73619756941</v>
      </c>
      <c r="D14" s="234">
        <v>23506.455477695567</v>
      </c>
      <c r="E14" s="261">
        <v>32371.714633187425</v>
      </c>
      <c r="F14" s="234">
        <v>75415.04692693615</v>
      </c>
      <c r="G14" s="236">
        <v>53076.85226310938</v>
      </c>
    </row>
    <row r="15" spans="1:7" ht="12.75" customHeight="1">
      <c r="A15" s="315" t="s">
        <v>93</v>
      </c>
      <c r="B15" s="234">
        <v>200842.25986945702</v>
      </c>
      <c r="C15" s="234">
        <v>339954.7352228199</v>
      </c>
      <c r="D15" s="234">
        <v>419437.874806293</v>
      </c>
      <c r="E15" s="261">
        <v>214988.44895141458</v>
      </c>
      <c r="F15" s="234">
        <v>332660.5543062073</v>
      </c>
      <c r="G15" s="236">
        <v>310893.3279670624</v>
      </c>
    </row>
    <row r="16" spans="1:7" ht="12.75" customHeight="1">
      <c r="A16" s="315" t="s">
        <v>153</v>
      </c>
      <c r="B16" s="234">
        <v>166011.99000144994</v>
      </c>
      <c r="C16" s="234">
        <v>296860.7625310216</v>
      </c>
      <c r="D16" s="234">
        <v>359042.8955394149</v>
      </c>
      <c r="E16" s="261">
        <v>184438.23201371153</v>
      </c>
      <c r="F16" s="234">
        <v>298794.32244775974</v>
      </c>
      <c r="G16" s="236">
        <v>263616.3455905772</v>
      </c>
    </row>
    <row r="17" spans="1:7" ht="12.75" customHeight="1">
      <c r="A17" s="315" t="s">
        <v>95</v>
      </c>
      <c r="B17" s="234">
        <v>171206.40776577467</v>
      </c>
      <c r="C17" s="234">
        <v>173409.63560845525</v>
      </c>
      <c r="D17" s="234">
        <v>273211.23307877156</v>
      </c>
      <c r="E17" s="261">
        <v>100707.21090305713</v>
      </c>
      <c r="F17" s="234">
        <v>226522.51866780652</v>
      </c>
      <c r="G17" s="236">
        <v>185059.73796623</v>
      </c>
    </row>
    <row r="18" spans="1:7" ht="12.75" customHeight="1">
      <c r="A18" s="315" t="s">
        <v>155</v>
      </c>
      <c r="B18" s="234">
        <v>32153.86220373277</v>
      </c>
      <c r="C18" s="234">
        <v>99675.18073998042</v>
      </c>
      <c r="D18" s="234">
        <v>201459.50191481313</v>
      </c>
      <c r="E18" s="261">
        <v>21571.9261140207</v>
      </c>
      <c r="F18" s="234">
        <v>126551.46005954655</v>
      </c>
      <c r="G18" s="236">
        <v>99544.54147627632</v>
      </c>
    </row>
    <row r="19" spans="1:7" ht="12.75" customHeight="1">
      <c r="A19" s="315" t="s">
        <v>207</v>
      </c>
      <c r="B19" s="234">
        <v>202855.253387897</v>
      </c>
      <c r="C19" s="234">
        <v>247711.69589767786</v>
      </c>
      <c r="D19" s="234">
        <v>191885.3539154204</v>
      </c>
      <c r="E19" s="261">
        <v>97104.0307201025</v>
      </c>
      <c r="F19" s="234">
        <v>264859.8255774755</v>
      </c>
      <c r="G19" s="236">
        <v>218295.24505059863</v>
      </c>
    </row>
    <row r="20" spans="1:7" ht="12.75" customHeight="1">
      <c r="A20" s="315" t="s">
        <v>220</v>
      </c>
      <c r="B20" s="234">
        <v>168978.78737297413</v>
      </c>
      <c r="C20" s="234">
        <v>270014.8867224349</v>
      </c>
      <c r="D20" s="234">
        <v>505562.1167872143</v>
      </c>
      <c r="E20" s="261">
        <v>221634.42714785563</v>
      </c>
      <c r="F20" s="234">
        <v>299444.29546931747</v>
      </c>
      <c r="G20" s="236">
        <v>281269.3022783674</v>
      </c>
    </row>
    <row r="21" spans="1:7" ht="12.75" customHeight="1">
      <c r="A21" s="314" t="s">
        <v>209</v>
      </c>
      <c r="B21" s="237"/>
      <c r="C21" s="237"/>
      <c r="D21" s="237"/>
      <c r="E21" s="237"/>
      <c r="F21" s="237"/>
      <c r="G21" s="238"/>
    </row>
    <row r="22" spans="1:7" ht="12.75" customHeight="1">
      <c r="A22" s="316" t="s">
        <v>159</v>
      </c>
      <c r="B22" s="310">
        <v>325983.2102673275</v>
      </c>
      <c r="C22" s="234">
        <v>272963.9807664739</v>
      </c>
      <c r="D22" s="234">
        <v>632929.385604563</v>
      </c>
      <c r="E22" s="261">
        <v>219626.01020998275</v>
      </c>
      <c r="F22" s="234">
        <v>338703.77967782767</v>
      </c>
      <c r="G22" s="236">
        <v>326565.0754858585</v>
      </c>
    </row>
    <row r="23" spans="1:7" ht="12.75" customHeight="1">
      <c r="A23" s="316" t="s">
        <v>181</v>
      </c>
      <c r="B23" s="310">
        <v>186.55417063546435</v>
      </c>
      <c r="C23" s="234">
        <v>262.8999368611178</v>
      </c>
      <c r="D23" s="234">
        <v>828.4535857590947</v>
      </c>
      <c r="E23" s="261">
        <v>123.99768830024227</v>
      </c>
      <c r="F23" s="234">
        <v>409.89662499190075</v>
      </c>
      <c r="G23" s="236">
        <v>346.62608726953033</v>
      </c>
    </row>
    <row r="24" spans="1:7" ht="12.75" customHeight="1">
      <c r="A24" s="316" t="s">
        <v>182</v>
      </c>
      <c r="B24" s="310">
        <v>73128.88198741469</v>
      </c>
      <c r="C24" s="234">
        <v>86648.37601880624</v>
      </c>
      <c r="D24" s="234">
        <v>413052.4120401736</v>
      </c>
      <c r="E24" s="261">
        <v>75272.80798407896</v>
      </c>
      <c r="F24" s="234">
        <v>120694.5084799263</v>
      </c>
      <c r="G24" s="236">
        <v>138357.0526024584</v>
      </c>
    </row>
    <row r="25" spans="1:7" ht="12.75" customHeight="1">
      <c r="A25" s="316" t="s">
        <v>210</v>
      </c>
      <c r="B25" s="310">
        <v>261578.05343416915</v>
      </c>
      <c r="C25" s="234">
        <v>231870.14357994616</v>
      </c>
      <c r="D25" s="234">
        <v>626489.9150251112</v>
      </c>
      <c r="E25" s="261">
        <v>190767.29656424804</v>
      </c>
      <c r="F25" s="234">
        <v>280372.24303157284</v>
      </c>
      <c r="G25" s="236">
        <v>291812.6289682164</v>
      </c>
    </row>
    <row r="26" spans="1:7" ht="12.75" customHeight="1">
      <c r="A26" s="316" t="s">
        <v>183</v>
      </c>
      <c r="B26" s="310">
        <v>80851.36105900072</v>
      </c>
      <c r="C26" s="234">
        <v>77170.32918805795</v>
      </c>
      <c r="D26" s="234">
        <v>111960.90854951288</v>
      </c>
      <c r="E26" s="261">
        <v>65511.61739434637</v>
      </c>
      <c r="F26" s="234">
        <v>84403.34589605284</v>
      </c>
      <c r="G26" s="236">
        <v>77559.76317188448</v>
      </c>
    </row>
    <row r="27" spans="1:7" ht="12.75" customHeight="1">
      <c r="A27" s="317" t="s">
        <v>211</v>
      </c>
      <c r="B27" s="310">
        <v>172189.52139154758</v>
      </c>
      <c r="C27" s="234">
        <v>109408.1754964711</v>
      </c>
      <c r="D27" s="234">
        <v>108744.5186006362</v>
      </c>
      <c r="E27" s="261">
        <v>78965.58251985772</v>
      </c>
      <c r="F27" s="234">
        <v>134015.82192684055</v>
      </c>
      <c r="G27" s="236">
        <v>110994.88579878514</v>
      </c>
    </row>
    <row r="28" spans="1:7" ht="12.75" customHeight="1">
      <c r="A28" s="316" t="s">
        <v>185</v>
      </c>
      <c r="B28" s="310">
        <v>12785.935621219163</v>
      </c>
      <c r="C28" s="234">
        <v>26673.452729426655</v>
      </c>
      <c r="D28" s="234">
        <v>19552.234023142806</v>
      </c>
      <c r="E28" s="261">
        <v>9089.40715849366</v>
      </c>
      <c r="F28" s="234">
        <v>29623.257733300965</v>
      </c>
      <c r="G28" s="236">
        <v>22777.96320017213</v>
      </c>
    </row>
    <row r="29" spans="1:7" ht="12.75" customHeight="1">
      <c r="A29" s="316" t="s">
        <v>186</v>
      </c>
      <c r="B29" s="310">
        <v>10938.333310798298</v>
      </c>
      <c r="C29" s="234">
        <v>12734.521364871145</v>
      </c>
      <c r="D29" s="234">
        <v>9906.002310521835</v>
      </c>
      <c r="E29" s="261">
        <v>5194.160736976047</v>
      </c>
      <c r="F29" s="234">
        <v>13711.209334222513</v>
      </c>
      <c r="G29" s="236">
        <v>9886.326714579925</v>
      </c>
    </row>
    <row r="30" spans="1:7" ht="12.75" customHeight="1">
      <c r="A30" s="316" t="s">
        <v>187</v>
      </c>
      <c r="B30" s="310">
        <v>1867.3967000942287</v>
      </c>
      <c r="C30" s="234">
        <v>1647.1775005459738</v>
      </c>
      <c r="D30" s="234">
        <v>2773.9129074936213</v>
      </c>
      <c r="E30" s="261">
        <v>1366.1131109991663</v>
      </c>
      <c r="F30" s="234">
        <v>2363.8266916586945</v>
      </c>
      <c r="G30" s="236">
        <v>1865.5481081661476</v>
      </c>
    </row>
    <row r="31" spans="1:7" ht="12.75" customHeight="1">
      <c r="A31" s="316" t="s">
        <v>188</v>
      </c>
      <c r="B31" s="310">
        <v>46534.756149978</v>
      </c>
      <c r="C31" s="234">
        <v>5220.571267001531</v>
      </c>
      <c r="D31" s="234">
        <v>24731.58237111292</v>
      </c>
      <c r="E31" s="261">
        <v>2736.2850115337446</v>
      </c>
      <c r="F31" s="234">
        <v>6441.299522704093</v>
      </c>
      <c r="G31" s="236">
        <v>16866.427292229397</v>
      </c>
    </row>
    <row r="32" spans="1:7" ht="12.75" customHeight="1">
      <c r="A32" s="317" t="s">
        <v>212</v>
      </c>
      <c r="B32" s="310">
        <v>125634.97085189627</v>
      </c>
      <c r="C32" s="234">
        <v>116479.35809347911</v>
      </c>
      <c r="D32" s="234">
        <v>90885.2550346506</v>
      </c>
      <c r="E32" s="261">
        <v>78758.43081884242</v>
      </c>
      <c r="F32" s="234">
        <v>141122.7441115562</v>
      </c>
      <c r="G32" s="236">
        <v>105154.54688398179</v>
      </c>
    </row>
    <row r="33" spans="1:7" ht="12.75" customHeight="1">
      <c r="A33" s="316" t="s">
        <v>190</v>
      </c>
      <c r="B33" s="310">
        <v>61.50055472593045</v>
      </c>
      <c r="C33" s="234">
        <v>101.69265773303361</v>
      </c>
      <c r="D33" s="234">
        <v>116.5827891084803</v>
      </c>
      <c r="E33" s="261">
        <v>85.73745629260156</v>
      </c>
      <c r="F33" s="234">
        <v>214.5929124296342</v>
      </c>
      <c r="G33" s="236">
        <v>113.83823910141425</v>
      </c>
    </row>
    <row r="34" spans="1:7" ht="12.75" customHeight="1">
      <c r="A34" s="316" t="s">
        <v>191</v>
      </c>
      <c r="B34" s="310">
        <v>44129.27266874829</v>
      </c>
      <c r="C34" s="234">
        <v>40052.1724722844</v>
      </c>
      <c r="D34" s="234">
        <v>52148.59860747939</v>
      </c>
      <c r="E34" s="261">
        <v>33666.89807119635</v>
      </c>
      <c r="F34" s="234">
        <v>46725.811364069596</v>
      </c>
      <c r="G34" s="236">
        <v>39658.85863392413</v>
      </c>
    </row>
    <row r="35" spans="1:7" ht="12.75" customHeight="1">
      <c r="A35" s="316" t="s">
        <v>192</v>
      </c>
      <c r="B35" s="310">
        <v>81567.19873787386</v>
      </c>
      <c r="C35" s="234">
        <v>76528.87827892772</v>
      </c>
      <c r="D35" s="234">
        <v>38853.23921627973</v>
      </c>
      <c r="E35" s="261">
        <v>45177.27020393866</v>
      </c>
      <c r="F35" s="234">
        <v>94611.52565991621</v>
      </c>
      <c r="G35" s="236">
        <v>65609.52648915909</v>
      </c>
    </row>
    <row r="36" spans="1:7" ht="12.75" customHeight="1">
      <c r="A36" s="316" t="s">
        <v>193</v>
      </c>
      <c r="B36" s="310">
        <v>429.6609582231451</v>
      </c>
      <c r="C36" s="234">
        <v>377.7404295065616</v>
      </c>
      <c r="D36" s="234">
        <v>432.5735359619375</v>
      </c>
      <c r="E36" s="261">
        <v>120.82305147584155</v>
      </c>
      <c r="F36" s="234">
        <v>621.8880327030244</v>
      </c>
      <c r="G36" s="236">
        <v>390.622743198912</v>
      </c>
    </row>
    <row r="37" spans="1:7" ht="12.75" customHeight="1">
      <c r="A37" s="316" t="s">
        <v>194</v>
      </c>
      <c r="B37" s="310">
        <v>2371.939414708603</v>
      </c>
      <c r="C37" s="234">
        <v>4635.518208654821</v>
      </c>
      <c r="D37" s="234">
        <v>9080.040495422332</v>
      </c>
      <c r="E37" s="261">
        <v>3502.9682266551285</v>
      </c>
      <c r="F37" s="234">
        <v>5379.320548230155</v>
      </c>
      <c r="G37" s="236">
        <v>4783.276302401026</v>
      </c>
    </row>
    <row r="38" spans="1:7" ht="12.75" customHeight="1">
      <c r="A38" s="317" t="s">
        <v>195</v>
      </c>
      <c r="B38" s="310">
        <v>79624.92028138843</v>
      </c>
      <c r="C38" s="234">
        <v>72271.1004997795</v>
      </c>
      <c r="D38" s="234">
        <v>30205.772256819324</v>
      </c>
      <c r="E38" s="261">
        <v>41795.125028759365</v>
      </c>
      <c r="F38" s="234">
        <v>89854.09314438909</v>
      </c>
      <c r="G38" s="236">
        <v>61216.87292995705</v>
      </c>
    </row>
    <row r="39" spans="1:7" ht="12.75" customHeight="1">
      <c r="A39" s="316" t="s">
        <v>213</v>
      </c>
      <c r="B39" s="311">
        <v>47533.77553676972</v>
      </c>
      <c r="C39" s="304">
        <v>48047.99872910462</v>
      </c>
      <c r="D39" s="304">
        <v>22181.291161896977</v>
      </c>
      <c r="E39" s="305">
        <v>39001.14987397882</v>
      </c>
      <c r="F39" s="303">
        <v>54117.270058089205</v>
      </c>
      <c r="G39" s="306">
        <v>42723.86839944463</v>
      </c>
    </row>
    <row r="40" spans="1:7" ht="12.75" customHeight="1">
      <c r="A40" s="316" t="s">
        <v>196</v>
      </c>
      <c r="B40" s="310">
        <v>21393.29500972548</v>
      </c>
      <c r="C40" s="234">
        <v>12573.263299388154</v>
      </c>
      <c r="D40" s="234">
        <v>16239.001351372546</v>
      </c>
      <c r="E40" s="261">
        <v>10586.734296951048</v>
      </c>
      <c r="F40" s="234">
        <v>14633.832518630637</v>
      </c>
      <c r="G40" s="236">
        <v>13169.494411262587</v>
      </c>
    </row>
    <row r="41" spans="1:7" ht="12.75" customHeight="1">
      <c r="A41" s="316" t="s">
        <v>191</v>
      </c>
      <c r="B41" s="310">
        <v>44129.27266874829</v>
      </c>
      <c r="C41" s="234">
        <v>40052.1724722844</v>
      </c>
      <c r="D41" s="234">
        <v>52148.59860747939</v>
      </c>
      <c r="E41" s="261">
        <v>33666.89807119635</v>
      </c>
      <c r="F41" s="234">
        <v>46725.811364069596</v>
      </c>
      <c r="G41" s="236">
        <v>39658.85863392413</v>
      </c>
    </row>
    <row r="42" spans="1:7" ht="12.75" customHeight="1">
      <c r="A42" s="316" t="s">
        <v>197</v>
      </c>
      <c r="B42" s="310">
        <v>31076.899665965655</v>
      </c>
      <c r="C42" s="234">
        <v>41796.566194430685</v>
      </c>
      <c r="D42" s="234">
        <v>56551.556211298426</v>
      </c>
      <c r="E42" s="261">
        <v>34496.672484615505</v>
      </c>
      <c r="F42" s="234">
        <v>45034.34525362739</v>
      </c>
      <c r="G42" s="236">
        <v>39886.80342216646</v>
      </c>
    </row>
    <row r="43" spans="1:7" ht="12.75" customHeight="1">
      <c r="A43" s="316" t="s">
        <v>198</v>
      </c>
      <c r="B43" s="310">
        <v>171581.14349726305</v>
      </c>
      <c r="C43" s="234">
        <v>271662.1880868368</v>
      </c>
      <c r="D43" s="234">
        <v>508845.9878909633</v>
      </c>
      <c r="E43" s="261">
        <v>223608.83304884643</v>
      </c>
      <c r="F43" s="234">
        <v>302182.2259779599</v>
      </c>
      <c r="G43" s="236">
        <v>283302.4565955109</v>
      </c>
    </row>
    <row r="44" spans="1:7" ht="12.75" customHeight="1">
      <c r="A44" s="317" t="s">
        <v>114</v>
      </c>
      <c r="B44" s="310">
        <v>71283.99827444555</v>
      </c>
      <c r="C44" s="234">
        <v>57953.44347824508</v>
      </c>
      <c r="D44" s="234">
        <v>9563.813301627746</v>
      </c>
      <c r="E44" s="261">
        <v>30378.616318389162</v>
      </c>
      <c r="F44" s="234">
        <v>76911.72673620068</v>
      </c>
      <c r="G44" s="236">
        <v>47819.43373045214</v>
      </c>
    </row>
    <row r="45" spans="1:7" ht="12.75" customHeight="1" thickBot="1">
      <c r="A45" s="318" t="s">
        <v>221</v>
      </c>
      <c r="B45" s="312">
        <v>43078.67904889292</v>
      </c>
      <c r="C45" s="307">
        <v>38969.27185363163</v>
      </c>
      <c r="D45" s="307">
        <v>5473.59727576394</v>
      </c>
      <c r="E45" s="308">
        <v>25276.528857359976</v>
      </c>
      <c r="F45" s="307">
        <v>45772.477581322506</v>
      </c>
      <c r="G45" s="309">
        <v>32862.60995922097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K9" sqref="K9"/>
    </sheetView>
  </sheetViews>
  <sheetFormatPr defaultColWidth="11.421875" defaultRowHeight="12.75"/>
  <cols>
    <col min="1" max="1" width="52.28125" style="0" customWidth="1"/>
  </cols>
  <sheetData>
    <row r="1" spans="1:7" ht="60.75" customHeight="1" thickBot="1">
      <c r="A1" s="323" t="s">
        <v>230</v>
      </c>
      <c r="B1" s="324" t="s">
        <v>138</v>
      </c>
      <c r="C1" s="324" t="s">
        <v>139</v>
      </c>
      <c r="D1" s="324" t="s">
        <v>140</v>
      </c>
      <c r="E1" s="324" t="s">
        <v>141</v>
      </c>
      <c r="F1" s="324" t="s">
        <v>142</v>
      </c>
      <c r="G1" s="325" t="s">
        <v>223</v>
      </c>
    </row>
    <row r="2" spans="1:7" ht="12.75" customHeight="1" thickTop="1">
      <c r="A2" s="362" t="s">
        <v>3</v>
      </c>
      <c r="B2" s="326">
        <v>1022</v>
      </c>
      <c r="C2" s="326">
        <v>7264</v>
      </c>
      <c r="D2" s="326">
        <v>2662</v>
      </c>
      <c r="E2" s="326">
        <v>1594</v>
      </c>
      <c r="F2" s="326">
        <v>2174</v>
      </c>
      <c r="G2" s="327">
        <v>21666</v>
      </c>
    </row>
    <row r="3" spans="1:7" ht="12.75" customHeight="1">
      <c r="A3" s="328" t="s">
        <v>203</v>
      </c>
      <c r="B3" s="329"/>
      <c r="C3" s="330"/>
      <c r="D3" s="330"/>
      <c r="E3" s="330"/>
      <c r="F3" s="330"/>
      <c r="G3" s="331"/>
    </row>
    <row r="4" spans="1:7" ht="12.75" customHeight="1">
      <c r="A4" s="315" t="s">
        <v>231</v>
      </c>
      <c r="B4" s="332">
        <v>55.816193107111005</v>
      </c>
      <c r="C4" s="332">
        <v>92.6958022278699</v>
      </c>
      <c r="D4" s="332">
        <v>67.9565027765593</v>
      </c>
      <c r="E4" s="332">
        <v>28.194820048991602</v>
      </c>
      <c r="F4" s="332">
        <v>95.34469561585989</v>
      </c>
      <c r="G4" s="333">
        <v>73.1468742792613</v>
      </c>
    </row>
    <row r="5" spans="1:7" ht="12.75" customHeight="1">
      <c r="A5" s="315" t="s">
        <v>6</v>
      </c>
      <c r="B5" s="332">
        <v>51.2591753367426</v>
      </c>
      <c r="C5" s="332">
        <v>85.2657096647965</v>
      </c>
      <c r="D5" s="332">
        <v>61.339836771486</v>
      </c>
      <c r="E5" s="332">
        <v>22.7091373705718</v>
      </c>
      <c r="F5" s="332">
        <v>86.1287914124769</v>
      </c>
      <c r="G5" s="333">
        <v>64.7930381241892</v>
      </c>
    </row>
    <row r="6" spans="1:7" ht="12.75" customHeight="1">
      <c r="A6" s="315" t="s">
        <v>7</v>
      </c>
      <c r="B6" s="334">
        <v>0</v>
      </c>
      <c r="C6" s="334">
        <v>78.0126529433123</v>
      </c>
      <c r="D6" s="334">
        <v>1.90719039675137</v>
      </c>
      <c r="E6" s="334">
        <v>4.52701753011128</v>
      </c>
      <c r="F6" s="334">
        <v>39.7668111733972</v>
      </c>
      <c r="G6" s="335">
        <v>34.5732099607678</v>
      </c>
    </row>
    <row r="7" spans="1:7" ht="12.75" customHeight="1">
      <c r="A7" s="315" t="s">
        <v>232</v>
      </c>
      <c r="B7" s="334">
        <v>0</v>
      </c>
      <c r="C7" s="334">
        <v>7.81374882549861</v>
      </c>
      <c r="D7" s="334">
        <v>2514.07457058809</v>
      </c>
      <c r="E7" s="334">
        <v>0</v>
      </c>
      <c r="F7" s="334">
        <v>280.276881025314</v>
      </c>
      <c r="G7" s="336">
        <v>373.198916339908</v>
      </c>
    </row>
    <row r="8" spans="1:7" ht="12.75" customHeight="1">
      <c r="A8" s="315" t="s">
        <v>233</v>
      </c>
      <c r="B8" s="334">
        <v>207.240986974551</v>
      </c>
      <c r="C8" s="334">
        <v>119.977254002678</v>
      </c>
      <c r="D8" s="334">
        <v>0</v>
      </c>
      <c r="E8" s="334">
        <v>41605.1689770968</v>
      </c>
      <c r="F8" s="334">
        <v>2014.64972258758</v>
      </c>
      <c r="G8" s="336">
        <v>4528.36512527615</v>
      </c>
    </row>
    <row r="9" spans="1:7" ht="12.75" customHeight="1">
      <c r="A9" s="315" t="s">
        <v>234</v>
      </c>
      <c r="B9" s="337">
        <v>3.65172601292276</v>
      </c>
      <c r="C9" s="337">
        <v>1.89830330777362</v>
      </c>
      <c r="D9" s="337">
        <v>2.31723431814184</v>
      </c>
      <c r="E9" s="337">
        <v>1.4887109547208899</v>
      </c>
      <c r="F9" s="337">
        <v>2.28552022312443</v>
      </c>
      <c r="G9" s="338">
        <v>2.3804255790716398</v>
      </c>
    </row>
    <row r="10" spans="1:7" ht="12.75" customHeight="1">
      <c r="A10" s="315" t="s">
        <v>235</v>
      </c>
      <c r="B10" s="337">
        <v>1.5264521640675202</v>
      </c>
      <c r="C10" s="337">
        <v>1.6026200772011001</v>
      </c>
      <c r="D10" s="337">
        <v>1.36412190214851</v>
      </c>
      <c r="E10" s="337">
        <v>1.2600680540476399</v>
      </c>
      <c r="F10" s="337">
        <v>1.6908885513544398</v>
      </c>
      <c r="G10" s="338">
        <v>1.4553195095914402</v>
      </c>
    </row>
    <row r="11" spans="1:7" ht="12.75" customHeight="1">
      <c r="A11" s="315"/>
      <c r="B11" s="337"/>
      <c r="C11" s="337"/>
      <c r="D11" s="337"/>
      <c r="E11" s="337"/>
      <c r="F11" s="337"/>
      <c r="G11" s="339"/>
    </row>
    <row r="12" spans="1:7" ht="12.75" customHeight="1">
      <c r="A12" s="328" t="s">
        <v>236</v>
      </c>
      <c r="B12" s="329"/>
      <c r="C12" s="330"/>
      <c r="D12" s="330"/>
      <c r="E12" s="330"/>
      <c r="F12" s="330"/>
      <c r="G12" s="331"/>
    </row>
    <row r="13" spans="1:7" ht="12.75" customHeight="1">
      <c r="A13" s="315" t="s">
        <v>12</v>
      </c>
      <c r="B13" s="340">
        <v>89528.2326396199</v>
      </c>
      <c r="C13" s="340">
        <v>147441.028925968</v>
      </c>
      <c r="D13" s="340">
        <v>250454.622978757</v>
      </c>
      <c r="E13" s="340">
        <v>58150.7892156158</v>
      </c>
      <c r="F13" s="340">
        <v>203250.997852522</v>
      </c>
      <c r="G13" s="340">
        <f>158.214049165278*1000</f>
        <v>158214.049165278</v>
      </c>
    </row>
    <row r="14" spans="1:7" ht="12.75" customHeight="1">
      <c r="A14" s="315" t="s">
        <v>13</v>
      </c>
      <c r="B14" s="340">
        <v>25048.338218639</v>
      </c>
      <c r="C14" s="340">
        <v>91637.3336567028</v>
      </c>
      <c r="D14" s="340">
        <v>213001.417971001</v>
      </c>
      <c r="E14" s="340">
        <v>52774.5487131957</v>
      </c>
      <c r="F14" s="340">
        <v>113014.782952265</v>
      </c>
      <c r="G14" s="340">
        <f>100.645210171539*1000</f>
        <v>100645.210171539</v>
      </c>
    </row>
    <row r="15" spans="1:7" ht="12.75" customHeight="1">
      <c r="A15" s="315" t="s">
        <v>14</v>
      </c>
      <c r="B15" s="340">
        <v>183566.678398873</v>
      </c>
      <c r="C15" s="340">
        <v>386815.814442342</v>
      </c>
      <c r="D15" s="340">
        <v>528292.988221667</v>
      </c>
      <c r="E15" s="340">
        <v>260988.398879956</v>
      </c>
      <c r="F15" s="340">
        <v>394775.724201867</v>
      </c>
      <c r="G15" s="340">
        <f>358.00859026398*1000</f>
        <v>358008.59026398003</v>
      </c>
    </row>
    <row r="16" spans="1:7" ht="12.75" customHeight="1">
      <c r="A16" s="315" t="s">
        <v>237</v>
      </c>
      <c r="B16" s="340">
        <v>134269.114338191</v>
      </c>
      <c r="C16" s="340">
        <v>345383.831393737</v>
      </c>
      <c r="D16" s="340">
        <v>475060.756942675</v>
      </c>
      <c r="E16" s="340">
        <v>233175.238909409</v>
      </c>
      <c r="F16" s="340">
        <v>356466.252872843</v>
      </c>
      <c r="G16" s="340">
        <f>313.816736980989*1000</f>
        <v>313816.736980989</v>
      </c>
    </row>
    <row r="17" spans="1:7" ht="12.75" customHeight="1">
      <c r="A17" s="315" t="s">
        <v>16</v>
      </c>
      <c r="B17" s="340">
        <v>144074.823124679</v>
      </c>
      <c r="C17" s="340">
        <v>223043.206044587</v>
      </c>
      <c r="D17" s="340">
        <v>445029.6376224</v>
      </c>
      <c r="E17" s="340">
        <v>121523.216660593</v>
      </c>
      <c r="F17" s="340">
        <v>286415.065642178</v>
      </c>
      <c r="G17" s="340">
        <f>249.216696591888*1000</f>
        <v>249216.696591888</v>
      </c>
    </row>
    <row r="18" spans="1:7" ht="12.75" customHeight="1">
      <c r="A18" s="315" t="s">
        <v>17</v>
      </c>
      <c r="B18" s="340">
        <v>34821.9717413536</v>
      </c>
      <c r="C18" s="340">
        <v>119444.696954814</v>
      </c>
      <c r="D18" s="340">
        <v>294221.578708887</v>
      </c>
      <c r="E18" s="340">
        <v>24923.9796515937</v>
      </c>
      <c r="F18" s="340">
        <v>156487.205245244</v>
      </c>
      <c r="G18" s="340">
        <f>130.05220450677*1000</f>
        <v>130052.20450677001</v>
      </c>
    </row>
    <row r="19" spans="1:7" ht="12.75" customHeight="1">
      <c r="A19" s="315" t="s">
        <v>18</v>
      </c>
      <c r="B19" s="340">
        <v>145313.778566909</v>
      </c>
      <c r="C19" s="340">
        <v>305693.573809884</v>
      </c>
      <c r="D19" s="340">
        <v>362327.524649361</v>
      </c>
      <c r="E19" s="340">
        <v>114407.869609086</v>
      </c>
      <c r="F19" s="340">
        <v>349039.485740688</v>
      </c>
      <c r="G19" s="340">
        <f>283.982797671537*1000</f>
        <v>283982.79767153703</v>
      </c>
    </row>
    <row r="20" spans="1:7" ht="12.75" customHeight="1">
      <c r="A20" s="315" t="s">
        <v>238</v>
      </c>
      <c r="B20" s="340">
        <v>185208.963169068</v>
      </c>
      <c r="C20" s="340">
        <v>310833.01989034</v>
      </c>
      <c r="D20" s="340">
        <v>621431.398415462</v>
      </c>
      <c r="E20" s="340">
        <v>272911.758147196</v>
      </c>
      <c r="F20" s="340">
        <v>342115.326092465</v>
      </c>
      <c r="G20" s="340">
        <f>330.567983699499*1000</f>
        <v>330567.983699499</v>
      </c>
    </row>
    <row r="21" spans="1:7" ht="12.75" customHeight="1">
      <c r="A21" s="341"/>
      <c r="B21" s="342"/>
      <c r="C21" s="342"/>
      <c r="D21" s="342"/>
      <c r="E21" s="342"/>
      <c r="F21" s="342"/>
      <c r="G21" s="339"/>
    </row>
    <row r="22" spans="1:7" ht="12.75" customHeight="1">
      <c r="A22" s="328" t="s">
        <v>239</v>
      </c>
      <c r="B22" s="329"/>
      <c r="C22" s="330"/>
      <c r="D22" s="330"/>
      <c r="E22" s="330"/>
      <c r="F22" s="330"/>
      <c r="G22" s="331"/>
    </row>
    <row r="23" spans="1:7" ht="12.75" customHeight="1">
      <c r="A23" s="343" t="s">
        <v>159</v>
      </c>
      <c r="B23" s="340">
        <v>276603.849277579</v>
      </c>
      <c r="C23" s="340">
        <v>366851.336349723</v>
      </c>
      <c r="D23" s="340">
        <v>967545.672813852</v>
      </c>
      <c r="E23" s="340">
        <v>289499.56548104</v>
      </c>
      <c r="F23" s="340">
        <v>439017.702200135</v>
      </c>
      <c r="G23" s="340">
        <f>447.47405531016*1000</f>
        <v>447474.05531016</v>
      </c>
    </row>
    <row r="24" spans="1:7" ht="12.75" customHeight="1">
      <c r="A24" s="344" t="s">
        <v>23</v>
      </c>
      <c r="B24" s="340">
        <v>253.921837654075</v>
      </c>
      <c r="C24" s="340">
        <v>253.444786094253</v>
      </c>
      <c r="D24" s="340">
        <v>808.442717586577</v>
      </c>
      <c r="E24" s="340">
        <v>200.569427535798</v>
      </c>
      <c r="F24" s="340">
        <v>271.336978757794</v>
      </c>
      <c r="G24" s="340">
        <f>0.37153568795319*1000</f>
        <v>371.53568795318995</v>
      </c>
    </row>
    <row r="25" spans="1:7" ht="12.75" customHeight="1">
      <c r="A25" s="315" t="s">
        <v>240</v>
      </c>
      <c r="B25" s="340">
        <v>73309.6323038095</v>
      </c>
      <c r="C25" s="340">
        <v>123748.298933525</v>
      </c>
      <c r="D25" s="340">
        <v>592943.276896529</v>
      </c>
      <c r="E25" s="340">
        <v>112982.723738209</v>
      </c>
      <c r="F25" s="340">
        <v>169073.240191827</v>
      </c>
      <c r="G25" s="340">
        <f>192.533371756755*1000</f>
        <v>192533.371756755</v>
      </c>
    </row>
    <row r="26" spans="1:7" ht="12.75" customHeight="1">
      <c r="A26" s="315" t="s">
        <v>241</v>
      </c>
      <c r="B26" s="340">
        <v>62969.4618714648</v>
      </c>
      <c r="C26" s="340">
        <v>93672.4985259905</v>
      </c>
      <c r="D26" s="340">
        <v>130756.131509897</v>
      </c>
      <c r="E26" s="340">
        <v>76690.3984943776</v>
      </c>
      <c r="F26" s="340">
        <v>90706.18318851</v>
      </c>
      <c r="G26" s="340">
        <f>91.5798774080646*1000</f>
        <v>91579.87740806461</v>
      </c>
    </row>
    <row r="27" spans="1:7" ht="12.75" customHeight="1">
      <c r="A27" s="345" t="s">
        <v>26</v>
      </c>
      <c r="B27" s="340">
        <v>140578.676939959</v>
      </c>
      <c r="C27" s="340">
        <v>149683.983676301</v>
      </c>
      <c r="D27" s="340">
        <v>244654.707125013</v>
      </c>
      <c r="E27" s="340">
        <v>100027.012675989</v>
      </c>
      <c r="F27" s="340">
        <v>179509.615798556</v>
      </c>
      <c r="G27" s="340">
        <f>163.732341833293*1000</f>
        <v>163732.341833293</v>
      </c>
    </row>
    <row r="28" spans="1:7" ht="12.75" customHeight="1">
      <c r="A28" s="343"/>
      <c r="B28" s="346"/>
      <c r="C28" s="346"/>
      <c r="D28" s="346"/>
      <c r="E28" s="346"/>
      <c r="F28" s="346"/>
      <c r="G28" s="340"/>
    </row>
    <row r="29" spans="1:7" ht="12.75" customHeight="1">
      <c r="A29" s="344" t="s">
        <v>165</v>
      </c>
      <c r="B29" s="340">
        <v>15624.2473648094</v>
      </c>
      <c r="C29" s="340">
        <v>31431.0559259601</v>
      </c>
      <c r="D29" s="340">
        <v>81574.9407805224</v>
      </c>
      <c r="E29" s="340">
        <v>11411.4013723808</v>
      </c>
      <c r="F29" s="340">
        <v>35418.2917599236</v>
      </c>
      <c r="G29" s="340">
        <f>37.3910334345916*1000</f>
        <v>37391.0334345916</v>
      </c>
    </row>
    <row r="30" spans="1:7" ht="12.75" customHeight="1">
      <c r="A30" s="344" t="s">
        <v>242</v>
      </c>
      <c r="B30" s="340">
        <v>11382.1315655658</v>
      </c>
      <c r="C30" s="340">
        <v>14819.6390281894</v>
      </c>
      <c r="D30" s="340">
        <v>12873.4797659787</v>
      </c>
      <c r="E30" s="340">
        <v>5588.92729832767</v>
      </c>
      <c r="F30" s="340">
        <v>14302.4925753632</v>
      </c>
      <c r="G30" s="340">
        <f>11.2825239356593*1000</f>
        <v>11282.523935659301</v>
      </c>
    </row>
    <row r="31" spans="1:7" ht="12.75" customHeight="1">
      <c r="A31" s="315" t="s">
        <v>243</v>
      </c>
      <c r="B31" s="340">
        <v>1616.01570905011</v>
      </c>
      <c r="C31" s="340">
        <v>1819.91150232815</v>
      </c>
      <c r="D31" s="340">
        <v>3282.54015947428</v>
      </c>
      <c r="E31" s="340">
        <v>1405.39804611581</v>
      </c>
      <c r="F31" s="340">
        <v>2431.24463427666</v>
      </c>
      <c r="G31" s="340">
        <f>2.03192534972713*1000</f>
        <v>2031.9253497271302</v>
      </c>
    </row>
    <row r="32" spans="1:7" ht="12.75" customHeight="1">
      <c r="A32" s="315" t="s">
        <v>244</v>
      </c>
      <c r="B32" s="340">
        <v>51568.2701330297</v>
      </c>
      <c r="C32" s="340">
        <v>7099.72830470408</v>
      </c>
      <c r="D32" s="340">
        <v>31035.5905001208</v>
      </c>
      <c r="E32" s="340">
        <v>5553.94986848335</v>
      </c>
      <c r="F32" s="340">
        <v>12651.8052200049</v>
      </c>
      <c r="G32" s="340">
        <f>25.1546414970229*1000</f>
        <v>25154.6414970229</v>
      </c>
    </row>
    <row r="33" spans="1:7" ht="12.75" customHeight="1">
      <c r="A33" s="343" t="s">
        <v>212</v>
      </c>
      <c r="B33" s="340">
        <v>91636.506897123</v>
      </c>
      <c r="C33" s="340">
        <v>157375.76076704</v>
      </c>
      <c r="D33" s="340">
        <v>279038.037479962</v>
      </c>
      <c r="E33" s="340">
        <v>98890.1388354428</v>
      </c>
      <c r="F33" s="340">
        <v>185542.365128835</v>
      </c>
      <c r="G33" s="340">
        <f>162.654284485475*1000</f>
        <v>162654.284485475</v>
      </c>
    </row>
    <row r="34" spans="1:7" ht="12.75" customHeight="1">
      <c r="A34" s="343"/>
      <c r="B34" s="346"/>
      <c r="C34" s="346"/>
      <c r="D34" s="346"/>
      <c r="E34" s="346"/>
      <c r="F34" s="346"/>
      <c r="G34" s="340"/>
    </row>
    <row r="35" spans="1:7" ht="12.75" customHeight="1">
      <c r="A35" s="344" t="s">
        <v>245</v>
      </c>
      <c r="B35" s="340">
        <v>178.826289120553</v>
      </c>
      <c r="C35" s="340">
        <v>238.237843415574</v>
      </c>
      <c r="D35" s="340">
        <v>211.306406662726</v>
      </c>
      <c r="E35" s="340">
        <v>117.987397419594</v>
      </c>
      <c r="F35" s="340">
        <v>90.3202922359104</v>
      </c>
      <c r="G35" s="340">
        <f>0.163737372322321*1000</f>
        <v>163.737372322321</v>
      </c>
    </row>
    <row r="36" spans="1:7" ht="12.75" customHeight="1">
      <c r="A36" s="315" t="s">
        <v>246</v>
      </c>
      <c r="B36" s="340">
        <v>39647.6865863559</v>
      </c>
      <c r="C36" s="340">
        <v>44275.9999028342</v>
      </c>
      <c r="D36" s="340">
        <v>63914.8994545541</v>
      </c>
      <c r="E36" s="340">
        <v>41254.482705114</v>
      </c>
      <c r="F36" s="340">
        <v>50661.0647297638</v>
      </c>
      <c r="G36" s="340">
        <f>45.5214320948441*1000</f>
        <v>45521.4320948441</v>
      </c>
    </row>
    <row r="37" spans="1:7" ht="12.75" customHeight="1">
      <c r="A37" s="345" t="s">
        <v>35</v>
      </c>
      <c r="B37" s="340">
        <v>52167.6465998877</v>
      </c>
      <c r="C37" s="340">
        <v>113337.998707621</v>
      </c>
      <c r="D37" s="340">
        <v>215334.44443207</v>
      </c>
      <c r="E37" s="340">
        <v>57753.6435277484</v>
      </c>
      <c r="F37" s="340">
        <v>134971.620691307</v>
      </c>
      <c r="G37" s="340">
        <f>117.296589762953*1000</f>
        <v>117296.58976295301</v>
      </c>
    </row>
    <row r="38" spans="1:7" ht="12.75" customHeight="1">
      <c r="A38" s="315"/>
      <c r="B38" s="346"/>
      <c r="C38" s="346"/>
      <c r="D38" s="346"/>
      <c r="E38" s="346"/>
      <c r="F38" s="346"/>
      <c r="G38" s="340"/>
    </row>
    <row r="39" spans="1:7" ht="12.75" customHeight="1">
      <c r="A39" s="344" t="s">
        <v>36</v>
      </c>
      <c r="B39" s="340">
        <v>611.213658215235</v>
      </c>
      <c r="C39" s="340">
        <v>424.262348944922</v>
      </c>
      <c r="D39" s="340">
        <v>1407.32414339624</v>
      </c>
      <c r="E39" s="340">
        <v>144.538392318628</v>
      </c>
      <c r="F39" s="340">
        <v>644.452146082467</v>
      </c>
      <c r="G39" s="340">
        <f>0.565382109386709*1000</f>
        <v>565.382109386709</v>
      </c>
    </row>
    <row r="40" spans="1:7" ht="12.75" customHeight="1">
      <c r="A40" s="315" t="s">
        <v>247</v>
      </c>
      <c r="B40" s="340">
        <v>2920.93788685754</v>
      </c>
      <c r="C40" s="340">
        <v>5307.32733958508</v>
      </c>
      <c r="D40" s="340">
        <v>11119.6610094141</v>
      </c>
      <c r="E40" s="340">
        <v>4261.48494602105</v>
      </c>
      <c r="F40" s="340">
        <v>5545.99042370967</v>
      </c>
      <c r="G40" s="340">
        <f>5.38065397131283*1000</f>
        <v>5380.6539713128295</v>
      </c>
    </row>
    <row r="41" spans="1:7" ht="12.75" customHeight="1">
      <c r="A41" s="345" t="s">
        <v>248</v>
      </c>
      <c r="B41" s="340">
        <v>49857.9223712454</v>
      </c>
      <c r="C41" s="340">
        <v>108454.933716981</v>
      </c>
      <c r="D41" s="340">
        <v>205622.107566053</v>
      </c>
      <c r="E41" s="340">
        <v>53636.696974046</v>
      </c>
      <c r="F41" s="340">
        <v>130070.08241368</v>
      </c>
      <c r="G41" s="340">
        <f>112.481317901027*1000</f>
        <v>112481.317901027</v>
      </c>
    </row>
    <row r="42" spans="1:7" ht="12.75" customHeight="1">
      <c r="A42" s="347" t="s">
        <v>249</v>
      </c>
      <c r="B42" s="348">
        <f>32.6626169787002*1000</f>
        <v>32662.6169787002</v>
      </c>
      <c r="C42" s="348">
        <f>67.6735149271263*1000</f>
        <v>67673.5149271263</v>
      </c>
      <c r="D42" s="348">
        <f>150.735874295542*1000</f>
        <v>150735.87429554202</v>
      </c>
      <c r="E42" s="348">
        <f>42.5665080562531*1000</f>
        <v>42566.5080562531</v>
      </c>
      <c r="F42" s="348">
        <f>76.9241014196299*1000</f>
        <v>76924.10141962991</v>
      </c>
      <c r="G42" s="349">
        <f>77.2897753103059*1000</f>
        <v>77289.7753103059</v>
      </c>
    </row>
    <row r="43" spans="1:7" ht="12.75" customHeight="1">
      <c r="A43" s="347"/>
      <c r="B43" s="348"/>
      <c r="C43" s="348"/>
      <c r="D43" s="348"/>
      <c r="E43" s="348"/>
      <c r="F43" s="348"/>
      <c r="G43" s="350"/>
    </row>
    <row r="44" spans="1:7" ht="12.75" customHeight="1">
      <c r="A44" s="351" t="s">
        <v>250</v>
      </c>
      <c r="B44" s="352">
        <f>41.9729729667665*1000</f>
        <v>41972.9729667665</v>
      </c>
      <c r="C44" s="352">
        <f>90.7188442641138*1000</f>
        <v>90718.8442641138</v>
      </c>
      <c r="D44" s="352">
        <f>187.348563224922*1000</f>
        <v>187348.563224922</v>
      </c>
      <c r="E44" s="352">
        <f>49.6227307180263*1000</f>
        <v>49622.730718026294</v>
      </c>
      <c r="F44" s="352">
        <f>115.121273575399*1000</f>
        <v>115121.273575399</v>
      </c>
      <c r="G44" s="353">
        <f>99.4519671219864*1000</f>
        <v>99451.9671219864</v>
      </c>
    </row>
    <row r="45" spans="1:7" ht="12.75" customHeight="1">
      <c r="A45" s="354" t="s">
        <v>251</v>
      </c>
      <c r="B45" s="355">
        <f aca="true" t="shared" si="0" ref="B45:G45">B44/B10</f>
        <v>27497.077179884618</v>
      </c>
      <c r="C45" s="355">
        <f t="shared" si="0"/>
        <v>56606.58165630244</v>
      </c>
      <c r="D45" s="355">
        <f t="shared" si="0"/>
        <v>137340.04485218332</v>
      </c>
      <c r="E45" s="355">
        <f t="shared" si="0"/>
        <v>39380.99260482497</v>
      </c>
      <c r="F45" s="355">
        <f t="shared" si="0"/>
        <v>68083.30063101099</v>
      </c>
      <c r="G45" s="355">
        <f t="shared" si="0"/>
        <v>68336.8610580271</v>
      </c>
    </row>
    <row r="46" spans="1:7" ht="12.75" customHeight="1">
      <c r="A46" s="356" t="s">
        <v>252</v>
      </c>
      <c r="B46" s="357"/>
      <c r="C46" s="357"/>
      <c r="D46" s="357"/>
      <c r="E46" s="357"/>
      <c r="F46" s="357"/>
      <c r="G46" s="357"/>
    </row>
    <row r="47" spans="1:7" ht="12.75" customHeight="1">
      <c r="A47" s="358" t="s">
        <v>253</v>
      </c>
      <c r="B47" s="357"/>
      <c r="C47" s="357"/>
      <c r="D47" s="357"/>
      <c r="E47" s="357"/>
      <c r="F47" s="357"/>
      <c r="G47" s="357"/>
    </row>
    <row r="48" spans="1:7" ht="15">
      <c r="A48" s="359"/>
      <c r="B48" s="357"/>
      <c r="C48" s="357"/>
      <c r="D48" s="357"/>
      <c r="E48" s="357"/>
      <c r="F48" s="357"/>
      <c r="G48" s="357"/>
    </row>
    <row r="49" spans="1:7" ht="15">
      <c r="A49" s="360" t="s">
        <v>254</v>
      </c>
      <c r="B49" s="361"/>
      <c r="C49" s="361"/>
      <c r="D49" s="361"/>
      <c r="E49" s="361"/>
      <c r="F49" s="361"/>
      <c r="G49" s="361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S21" sqref="S21"/>
    </sheetView>
  </sheetViews>
  <sheetFormatPr defaultColWidth="11.421875" defaultRowHeight="12.75"/>
  <sheetData>
    <row r="1" ht="14.25">
      <c r="A1" s="3" t="s">
        <v>0</v>
      </c>
    </row>
    <row r="2" ht="14.25">
      <c r="A2" s="3" t="s">
        <v>229</v>
      </c>
    </row>
    <row r="3" ht="14.25">
      <c r="A3" s="3"/>
    </row>
    <row r="4" ht="14.25">
      <c r="A4" s="3"/>
    </row>
    <row r="5" ht="15">
      <c r="A5" s="319" t="s">
        <v>115</v>
      </c>
    </row>
    <row r="6" ht="15">
      <c r="A6" s="321" t="s">
        <v>225</v>
      </c>
    </row>
    <row r="7" ht="15">
      <c r="A7" s="1"/>
    </row>
    <row r="8" ht="15.75">
      <c r="A8" s="320" t="s">
        <v>226</v>
      </c>
    </row>
    <row r="19" ht="16.5">
      <c r="L19" s="322" t="s">
        <v>227</v>
      </c>
    </row>
    <row r="23" ht="16.5">
      <c r="J23" s="322" t="s">
        <v>228</v>
      </c>
    </row>
  </sheetData>
  <sheetProtection/>
  <hyperlinks>
    <hyperlink ref="A6" r:id="rId1" display="https://draaf.bretagne.agriculture.gouv.fr/comptes-de-l-agriculture-revenus-agricoles-r90.html"/>
    <hyperlink ref="L19" r:id="rId2" display="Accès à l'Aide en ligne des tableaux multidimensionnels"/>
    <hyperlink ref="A8" r:id="rId3" display="Agreste, le site national de la statistique agricole"/>
    <hyperlink ref="J23" r:id="rId4" display="Source, définitions, méthode"/>
  </hyperlinks>
  <printOptions/>
  <pageMargins left="0.787401575" right="0.787401575" top="0.984251969" bottom="0.984251969" header="0.4921259845" footer="0.4921259845"/>
  <pageSetup horizontalDpi="600" verticalDpi="600" orientation="portrait" paperSize="9" r:id="rId6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44.8515625" style="0" customWidth="1"/>
  </cols>
  <sheetData>
    <row r="1" ht="12.75">
      <c r="A1" t="s">
        <v>0</v>
      </c>
    </row>
    <row r="2" ht="12.75">
      <c r="A2" t="s">
        <v>1</v>
      </c>
    </row>
    <row r="5" ht="12.75">
      <c r="A5" s="6" t="s">
        <v>127</v>
      </c>
    </row>
    <row r="6" spans="1:7" ht="12.75">
      <c r="A6" s="42" t="s">
        <v>123</v>
      </c>
      <c r="B6" s="7"/>
      <c r="C6" s="7"/>
      <c r="D6" s="7"/>
      <c r="E6" s="8"/>
      <c r="F6" s="8"/>
      <c r="G6" s="8"/>
    </row>
    <row r="7" spans="1:7" ht="24">
      <c r="A7" s="9"/>
      <c r="B7" s="10" t="s">
        <v>49</v>
      </c>
      <c r="C7" s="10" t="s">
        <v>50</v>
      </c>
      <c r="D7" s="10" t="s">
        <v>2</v>
      </c>
      <c r="E7" s="10" t="s">
        <v>117</v>
      </c>
      <c r="F7" s="10" t="s">
        <v>53</v>
      </c>
      <c r="G7" s="10" t="s">
        <v>52</v>
      </c>
    </row>
    <row r="8" spans="1:7" ht="12.75">
      <c r="A8" s="9"/>
      <c r="B8" s="10"/>
      <c r="C8" s="10"/>
      <c r="D8" s="10"/>
      <c r="E8" s="10"/>
      <c r="F8" s="10"/>
      <c r="G8" s="11"/>
    </row>
    <row r="9" spans="1:7" ht="12.75">
      <c r="A9" s="9"/>
      <c r="B9" s="12"/>
      <c r="C9" s="12"/>
      <c r="D9" s="12"/>
      <c r="E9" s="12"/>
      <c r="F9" s="12"/>
      <c r="G9" s="13"/>
    </row>
    <row r="10" spans="1:7" ht="12.75">
      <c r="A10" s="14" t="s">
        <v>3</v>
      </c>
      <c r="B10" s="15">
        <v>2901</v>
      </c>
      <c r="C10" s="15">
        <v>17119</v>
      </c>
      <c r="D10" s="15">
        <v>5461</v>
      </c>
      <c r="E10" s="15">
        <v>3755</v>
      </c>
      <c r="F10" s="15">
        <v>2495</v>
      </c>
      <c r="G10" s="15">
        <v>38719</v>
      </c>
    </row>
    <row r="11" ht="12.75">
      <c r="A11" s="17" t="s">
        <v>4</v>
      </c>
    </row>
    <row r="12" spans="1:7" ht="12.75">
      <c r="A12" s="14" t="s">
        <v>5</v>
      </c>
      <c r="B12" s="167">
        <v>24.31</v>
      </c>
      <c r="C12" s="167">
        <v>40.29</v>
      </c>
      <c r="D12" s="167">
        <v>25.94</v>
      </c>
      <c r="E12" s="167">
        <v>41.32</v>
      </c>
      <c r="F12" s="167">
        <v>46.48</v>
      </c>
      <c r="G12" s="167">
        <v>37.74</v>
      </c>
    </row>
    <row r="13" spans="1:7" ht="12.75">
      <c r="A13" s="14" t="s">
        <v>6</v>
      </c>
      <c r="B13" s="167">
        <v>19.63</v>
      </c>
      <c r="C13" s="167">
        <v>28.82</v>
      </c>
      <c r="D13" s="167">
        <v>16.2</v>
      </c>
      <c r="E13" s="167">
        <v>26.06</v>
      </c>
      <c r="F13" s="167">
        <v>34.95</v>
      </c>
      <c r="G13" s="167">
        <v>26.7</v>
      </c>
    </row>
    <row r="14" spans="1:7" ht="12.75">
      <c r="A14" s="14" t="s">
        <v>7</v>
      </c>
      <c r="B14" s="161">
        <v>0.1</v>
      </c>
      <c r="C14" s="164">
        <v>33.7</v>
      </c>
      <c r="D14" s="165">
        <v>2.2</v>
      </c>
      <c r="E14" s="164">
        <v>20</v>
      </c>
      <c r="F14" s="164">
        <v>22.4</v>
      </c>
      <c r="G14" s="164">
        <v>21.2</v>
      </c>
    </row>
    <row r="15" spans="1:7" ht="12.75">
      <c r="A15" s="14" t="s">
        <v>8</v>
      </c>
      <c r="B15" s="161">
        <v>0.3</v>
      </c>
      <c r="C15" s="166">
        <v>0.3</v>
      </c>
      <c r="D15" s="164">
        <v>84.6</v>
      </c>
      <c r="E15" s="164">
        <v>59</v>
      </c>
      <c r="F15" s="166" t="s">
        <v>118</v>
      </c>
      <c r="G15" s="164">
        <v>20.6</v>
      </c>
    </row>
    <row r="16" spans="1:7" ht="12.75">
      <c r="A16" s="14" t="s">
        <v>9</v>
      </c>
      <c r="B16" s="161">
        <v>0</v>
      </c>
      <c r="C16" s="166">
        <v>0</v>
      </c>
      <c r="D16" s="164">
        <v>541.9</v>
      </c>
      <c r="E16" s="164">
        <v>363.2</v>
      </c>
      <c r="F16" s="166">
        <v>0</v>
      </c>
      <c r="G16" s="164">
        <v>130.5</v>
      </c>
    </row>
    <row r="17" spans="1:7" ht="12.75">
      <c r="A17" s="14" t="s">
        <v>11</v>
      </c>
      <c r="B17" s="22">
        <v>2</v>
      </c>
      <c r="C17" s="22">
        <v>1.5</v>
      </c>
      <c r="D17" s="22">
        <v>1.7</v>
      </c>
      <c r="E17" s="22">
        <v>1.7</v>
      </c>
      <c r="F17" s="22">
        <v>1.6</v>
      </c>
      <c r="G17" s="23">
        <v>1.6</v>
      </c>
    </row>
    <row r="18" spans="1:7" ht="12.75">
      <c r="A18" s="17" t="s">
        <v>119</v>
      </c>
      <c r="B18" s="9"/>
      <c r="C18" s="9"/>
      <c r="D18" s="9"/>
      <c r="E18" s="9"/>
      <c r="F18" s="9"/>
      <c r="G18" s="9"/>
    </row>
    <row r="19" spans="1:7" ht="12.75">
      <c r="A19" s="14" t="s">
        <v>12</v>
      </c>
      <c r="B19" s="24">
        <v>129.9</v>
      </c>
      <c r="C19" s="24">
        <v>249.3</v>
      </c>
      <c r="D19" s="24">
        <v>62.4</v>
      </c>
      <c r="E19" s="24">
        <v>222.2</v>
      </c>
      <c r="F19" s="24">
        <v>215.7</v>
      </c>
      <c r="G19" s="25">
        <v>203.2</v>
      </c>
    </row>
    <row r="20" spans="1:7" ht="12.75">
      <c r="A20" s="14" t="s">
        <v>121</v>
      </c>
      <c r="B20" s="24">
        <v>53.1</v>
      </c>
      <c r="C20" s="24">
        <v>79.6</v>
      </c>
      <c r="D20" s="163">
        <v>88.9</v>
      </c>
      <c r="E20" s="24">
        <v>125.4</v>
      </c>
      <c r="F20" s="24">
        <v>70.3</v>
      </c>
      <c r="G20" s="25">
        <v>86.8</v>
      </c>
    </row>
    <row r="21" spans="1:7" ht="12.75">
      <c r="A21" s="14" t="s">
        <v>14</v>
      </c>
      <c r="B21" s="24">
        <v>591.4</v>
      </c>
      <c r="C21" s="24">
        <v>757.9</v>
      </c>
      <c r="D21" s="24">
        <v>1521.4</v>
      </c>
      <c r="E21" s="24">
        <v>1480.1</v>
      </c>
      <c r="F21" s="24">
        <v>764.5</v>
      </c>
      <c r="G21" s="25">
        <v>993.1</v>
      </c>
    </row>
    <row r="22" spans="1:7" ht="12.75">
      <c r="A22" s="14" t="s">
        <v>15</v>
      </c>
      <c r="B22" s="24">
        <v>362.2</v>
      </c>
      <c r="C22" s="24">
        <v>535.5</v>
      </c>
      <c r="D22" s="24">
        <v>1300.1</v>
      </c>
      <c r="E22" s="24">
        <v>1195.5</v>
      </c>
      <c r="F22" s="24">
        <v>529.7</v>
      </c>
      <c r="G22" s="25">
        <v>764.1</v>
      </c>
    </row>
    <row r="23" spans="1:7" ht="12.75">
      <c r="A23" s="14" t="s">
        <v>16</v>
      </c>
      <c r="B23" s="24">
        <v>232.5</v>
      </c>
      <c r="C23" s="24">
        <v>342.1</v>
      </c>
      <c r="D23" s="24">
        <v>565.5</v>
      </c>
      <c r="E23" s="24">
        <v>601.1</v>
      </c>
      <c r="F23" s="24">
        <v>352.2</v>
      </c>
      <c r="G23" s="25">
        <v>409.5</v>
      </c>
    </row>
    <row r="24" spans="1:7" ht="12.75">
      <c r="A24" s="14" t="s">
        <v>17</v>
      </c>
      <c r="B24" s="24">
        <v>73.2</v>
      </c>
      <c r="C24" s="24">
        <v>245.3</v>
      </c>
      <c r="D24" s="24">
        <v>424.9</v>
      </c>
      <c r="E24" s="24">
        <v>477</v>
      </c>
      <c r="F24" s="24">
        <v>253.2</v>
      </c>
      <c r="G24" s="25">
        <v>290.3</v>
      </c>
    </row>
    <row r="25" spans="1:7" ht="12.75">
      <c r="A25" s="14" t="s">
        <v>18</v>
      </c>
      <c r="B25" s="24">
        <v>417.3</v>
      </c>
      <c r="C25" s="24">
        <v>752.5</v>
      </c>
      <c r="D25" s="24">
        <v>631.7</v>
      </c>
      <c r="E25" s="24">
        <v>911.6</v>
      </c>
      <c r="F25" s="24">
        <v>675.2</v>
      </c>
      <c r="G25" s="25">
        <v>723.2</v>
      </c>
    </row>
    <row r="26" spans="1:7" ht="12.75">
      <c r="A26" s="14" t="s">
        <v>19</v>
      </c>
      <c r="B26" s="24">
        <v>411.9</v>
      </c>
      <c r="C26" s="24">
        <v>353</v>
      </c>
      <c r="D26" s="24">
        <v>1463.1</v>
      </c>
      <c r="E26" s="24">
        <v>1176.9</v>
      </c>
      <c r="F26" s="24">
        <v>450.8</v>
      </c>
      <c r="G26" s="25">
        <v>685.6</v>
      </c>
    </row>
    <row r="27" spans="1:7" ht="12.75">
      <c r="A27" s="17" t="s">
        <v>120</v>
      </c>
      <c r="B27" s="26"/>
      <c r="C27" s="26"/>
      <c r="D27" s="26"/>
      <c r="E27" s="26"/>
      <c r="F27" s="26"/>
      <c r="G27" s="26"/>
    </row>
    <row r="28" spans="1:7" ht="12.75">
      <c r="A28" s="14" t="s">
        <v>20</v>
      </c>
      <c r="B28" s="24">
        <v>610.9</v>
      </c>
      <c r="C28" s="24">
        <v>531.1</v>
      </c>
      <c r="D28" s="24">
        <v>1618.7</v>
      </c>
      <c r="E28" s="24">
        <v>1258.4</v>
      </c>
      <c r="F28" s="24">
        <v>630.3</v>
      </c>
      <c r="G28" s="25">
        <v>823</v>
      </c>
    </row>
    <row r="29" spans="1:7" ht="12.75">
      <c r="A29" s="14" t="s">
        <v>23</v>
      </c>
      <c r="B29" s="161">
        <v>0</v>
      </c>
      <c r="C29" s="161">
        <v>0.1</v>
      </c>
      <c r="D29" s="161">
        <v>0.4</v>
      </c>
      <c r="E29" s="161">
        <v>0.2</v>
      </c>
      <c r="F29" s="161">
        <v>0.8</v>
      </c>
      <c r="G29" s="161">
        <v>0.2</v>
      </c>
    </row>
    <row r="30" spans="1:7" ht="12.75">
      <c r="A30" s="14" t="s">
        <v>24</v>
      </c>
      <c r="B30" s="24">
        <v>192.9</v>
      </c>
      <c r="C30" s="24">
        <v>143.8</v>
      </c>
      <c r="D30" s="24">
        <v>1036.5</v>
      </c>
      <c r="E30" s="24">
        <v>691.8</v>
      </c>
      <c r="F30" s="24">
        <v>179</v>
      </c>
      <c r="G30" s="25">
        <v>361.9</v>
      </c>
    </row>
    <row r="31" spans="1:7" ht="12.75">
      <c r="A31" s="14" t="s">
        <v>29</v>
      </c>
      <c r="B31" s="24">
        <v>21.7</v>
      </c>
      <c r="C31" s="24">
        <v>22.7</v>
      </c>
      <c r="D31" s="24">
        <v>15.5</v>
      </c>
      <c r="E31" s="24">
        <v>22.3</v>
      </c>
      <c r="F31" s="24">
        <v>30.7</v>
      </c>
      <c r="G31" s="25">
        <v>22.1</v>
      </c>
    </row>
    <row r="32" spans="1:7" ht="12.75">
      <c r="A32" s="14" t="s">
        <v>25</v>
      </c>
      <c r="B32" s="24">
        <v>106.5</v>
      </c>
      <c r="C32" s="24">
        <v>132.1</v>
      </c>
      <c r="D32" s="24">
        <v>225.6</v>
      </c>
      <c r="E32" s="24">
        <v>196</v>
      </c>
      <c r="F32" s="24">
        <v>150.7</v>
      </c>
      <c r="G32" s="25">
        <v>155.4</v>
      </c>
    </row>
    <row r="33" spans="1:7" ht="12.75">
      <c r="A33" s="92" t="s">
        <v>122</v>
      </c>
      <c r="B33" s="27">
        <v>289.8</v>
      </c>
      <c r="C33" s="27">
        <v>232.6</v>
      </c>
      <c r="D33" s="27">
        <v>341.6</v>
      </c>
      <c r="E33" s="161">
        <v>348.4</v>
      </c>
      <c r="F33" s="27">
        <v>270.7</v>
      </c>
      <c r="G33" s="28">
        <v>283.7</v>
      </c>
    </row>
    <row r="34" spans="1:7" ht="12.75">
      <c r="A34" s="14" t="s">
        <v>27</v>
      </c>
      <c r="B34" s="24">
        <v>0.5</v>
      </c>
      <c r="C34" s="166" t="s">
        <v>118</v>
      </c>
      <c r="D34" s="161">
        <v>0.1</v>
      </c>
      <c r="E34" s="166" t="s">
        <v>118</v>
      </c>
      <c r="F34" s="166" t="s">
        <v>118</v>
      </c>
      <c r="G34" s="161">
        <v>0</v>
      </c>
    </row>
    <row r="35" spans="1:7" ht="12.75">
      <c r="A35" s="14" t="s">
        <v>28</v>
      </c>
      <c r="B35" s="24">
        <v>15.3</v>
      </c>
      <c r="C35" s="24">
        <v>34.2</v>
      </c>
      <c r="D35" s="24">
        <v>50.9</v>
      </c>
      <c r="E35" s="24">
        <v>54.5</v>
      </c>
      <c r="F35" s="24">
        <v>58.5</v>
      </c>
      <c r="G35" s="25">
        <v>43.2</v>
      </c>
    </row>
    <row r="36" spans="2:7" ht="12.75">
      <c r="B36" s="24"/>
      <c r="C36" s="24"/>
      <c r="D36" s="24"/>
      <c r="E36" s="24"/>
      <c r="F36" s="24"/>
      <c r="G36" s="25"/>
    </row>
    <row r="37" spans="1:7" ht="12.75">
      <c r="A37" s="14" t="s">
        <v>30</v>
      </c>
      <c r="B37" s="24">
        <v>6.1</v>
      </c>
      <c r="C37" s="24">
        <v>7.6</v>
      </c>
      <c r="D37" s="24">
        <v>10.2</v>
      </c>
      <c r="E37" s="24">
        <v>12</v>
      </c>
      <c r="F37" s="24">
        <v>9</v>
      </c>
      <c r="G37" s="25">
        <v>8.3</v>
      </c>
    </row>
    <row r="38" spans="1:7" ht="12.75">
      <c r="A38" s="14" t="s">
        <v>31</v>
      </c>
      <c r="B38" s="24">
        <v>32.4</v>
      </c>
      <c r="C38" s="24">
        <v>2.4</v>
      </c>
      <c r="D38" s="24">
        <v>25.2</v>
      </c>
      <c r="E38" s="24">
        <v>15.6</v>
      </c>
      <c r="F38" s="24">
        <v>7.5</v>
      </c>
      <c r="G38" s="25">
        <v>16.3</v>
      </c>
    </row>
    <row r="39" spans="1:7" ht="12.75">
      <c r="A39" s="17" t="s">
        <v>32</v>
      </c>
      <c r="B39" s="27">
        <v>267.1</v>
      </c>
      <c r="C39" s="27">
        <v>256.9</v>
      </c>
      <c r="D39" s="27">
        <v>357.1</v>
      </c>
      <c r="E39" s="27">
        <v>375.4</v>
      </c>
      <c r="F39" s="27">
        <v>312.7</v>
      </c>
      <c r="G39" s="28">
        <v>302.4</v>
      </c>
    </row>
    <row r="40" spans="1:7" ht="12.75">
      <c r="A40" s="14" t="s">
        <v>33</v>
      </c>
      <c r="B40" s="24">
        <v>1.6</v>
      </c>
      <c r="C40" s="24">
        <v>1.8</v>
      </c>
      <c r="D40" s="24">
        <v>3.9</v>
      </c>
      <c r="E40" s="24">
        <v>3.3</v>
      </c>
      <c r="F40" s="24">
        <v>1.3</v>
      </c>
      <c r="G40" s="25">
        <v>2.4</v>
      </c>
    </row>
    <row r="41" spans="1:7" ht="12.75">
      <c r="A41" s="14" t="s">
        <v>34</v>
      </c>
      <c r="B41" s="24">
        <v>75.6</v>
      </c>
      <c r="C41" s="24">
        <v>60.6</v>
      </c>
      <c r="D41" s="24">
        <v>166</v>
      </c>
      <c r="E41" s="24">
        <v>138.6</v>
      </c>
      <c r="F41" s="24">
        <v>72.8</v>
      </c>
      <c r="G41" s="24">
        <v>97.4</v>
      </c>
    </row>
    <row r="42" spans="1:7" ht="12.75">
      <c r="A42" s="17" t="s">
        <v>35</v>
      </c>
      <c r="B42" s="27">
        <v>193.1</v>
      </c>
      <c r="C42" s="27">
        <v>198.2</v>
      </c>
      <c r="D42" s="27">
        <v>195</v>
      </c>
      <c r="E42" s="27">
        <v>240.2</v>
      </c>
      <c r="F42" s="27">
        <v>241.2</v>
      </c>
      <c r="G42" s="28">
        <v>207.4</v>
      </c>
    </row>
    <row r="43" spans="1:7" ht="12.75">
      <c r="A43" s="14" t="s">
        <v>36</v>
      </c>
      <c r="B43" s="24">
        <v>2</v>
      </c>
      <c r="C43" s="24">
        <v>0.6</v>
      </c>
      <c r="D43" s="24">
        <v>1.6</v>
      </c>
      <c r="E43" s="24">
        <v>1.2</v>
      </c>
      <c r="F43" s="24">
        <v>0.6</v>
      </c>
      <c r="G43" s="25">
        <v>0.9</v>
      </c>
    </row>
    <row r="44" spans="1:7" ht="12.75">
      <c r="A44" s="14" t="s">
        <v>37</v>
      </c>
      <c r="B44" s="24">
        <v>26.1</v>
      </c>
      <c r="C44" s="24">
        <v>22.4</v>
      </c>
      <c r="D44" s="24">
        <v>110.4</v>
      </c>
      <c r="E44" s="24">
        <v>83.7</v>
      </c>
      <c r="F44" s="24">
        <v>27.8</v>
      </c>
      <c r="G44" s="25">
        <v>47.8</v>
      </c>
    </row>
    <row r="45" spans="1:7" ht="12.75">
      <c r="A45" s="17" t="s">
        <v>38</v>
      </c>
      <c r="B45" s="27">
        <v>169</v>
      </c>
      <c r="C45" s="27">
        <v>176.4</v>
      </c>
      <c r="D45" s="27">
        <v>86.2</v>
      </c>
      <c r="E45" s="27">
        <v>157.7</v>
      </c>
      <c r="F45" s="27">
        <v>214</v>
      </c>
      <c r="G45" s="28">
        <v>160.6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J17" sqref="J17"/>
    </sheetView>
  </sheetViews>
  <sheetFormatPr defaultColWidth="11.421875" defaultRowHeight="12.75"/>
  <cols>
    <col min="1" max="1" width="30.7109375" style="0" customWidth="1"/>
  </cols>
  <sheetData>
    <row r="1" ht="12.75">
      <c r="A1" t="s">
        <v>0</v>
      </c>
    </row>
    <row r="2" ht="12.75">
      <c r="A2" t="s">
        <v>1</v>
      </c>
    </row>
    <row r="4" ht="12.75">
      <c r="A4" s="6" t="s">
        <v>131</v>
      </c>
    </row>
    <row r="5" spans="1:7" ht="12.75">
      <c r="A5" s="42" t="s">
        <v>123</v>
      </c>
      <c r="B5" s="7"/>
      <c r="C5" s="7"/>
      <c r="D5" s="7"/>
      <c r="E5" s="8"/>
      <c r="F5" s="8"/>
      <c r="G5" s="8"/>
    </row>
    <row r="6" spans="1:7" ht="24">
      <c r="A6" s="9"/>
      <c r="B6" s="10" t="s">
        <v>49</v>
      </c>
      <c r="C6" s="10" t="s">
        <v>50</v>
      </c>
      <c r="D6" s="10" t="s">
        <v>2</v>
      </c>
      <c r="E6" s="10" t="s">
        <v>117</v>
      </c>
      <c r="F6" s="10" t="s">
        <v>53</v>
      </c>
      <c r="G6" s="10" t="s">
        <v>52</v>
      </c>
    </row>
    <row r="7" spans="1:7" ht="12.75">
      <c r="A7" s="9"/>
      <c r="B7" s="10"/>
      <c r="C7" s="10"/>
      <c r="D7" s="10"/>
      <c r="E7" s="10"/>
      <c r="F7" s="10"/>
      <c r="G7" s="11"/>
    </row>
    <row r="8" spans="1:7" ht="12.75">
      <c r="A8" s="9"/>
      <c r="B8" s="12"/>
      <c r="C8" s="12"/>
      <c r="D8" s="12"/>
      <c r="E8" s="12"/>
      <c r="F8" s="12"/>
      <c r="G8" s="13"/>
    </row>
    <row r="9" spans="1:7" ht="12.75">
      <c r="A9" s="14" t="s">
        <v>3</v>
      </c>
      <c r="B9" s="15">
        <v>2645</v>
      </c>
      <c r="C9" s="15">
        <v>17209</v>
      </c>
      <c r="D9" s="15">
        <v>5398</v>
      </c>
      <c r="E9" s="15">
        <v>3232</v>
      </c>
      <c r="F9" s="15">
        <v>2911</v>
      </c>
      <c r="G9" s="15">
        <v>36745</v>
      </c>
    </row>
    <row r="10" ht="12.75">
      <c r="A10" s="17" t="s">
        <v>4</v>
      </c>
    </row>
    <row r="11" spans="1:7" ht="12.75">
      <c r="A11" s="14" t="s">
        <v>5</v>
      </c>
      <c r="B11" s="9">
        <v>32.5</v>
      </c>
      <c r="C11" s="9">
        <v>41.7</v>
      </c>
      <c r="D11" s="9">
        <v>31.1</v>
      </c>
      <c r="E11" s="9">
        <v>43.6</v>
      </c>
      <c r="F11" s="9">
        <v>50.4</v>
      </c>
      <c r="G11" s="9">
        <v>40.8</v>
      </c>
    </row>
    <row r="12" spans="1:7" ht="12.75">
      <c r="A12" s="14" t="s">
        <v>6</v>
      </c>
      <c r="B12" s="9">
        <v>23.6</v>
      </c>
      <c r="C12" s="9">
        <v>30.3</v>
      </c>
      <c r="D12" s="9">
        <v>19.9</v>
      </c>
      <c r="E12" s="9">
        <v>29.3</v>
      </c>
      <c r="F12" s="9">
        <v>40.4</v>
      </c>
      <c r="G12" s="9">
        <v>29.3</v>
      </c>
    </row>
    <row r="13" spans="1:7" ht="12.75">
      <c r="A13" s="14" t="s">
        <v>7</v>
      </c>
      <c r="B13" s="161">
        <v>0.1</v>
      </c>
      <c r="C13" s="171">
        <v>34.1</v>
      </c>
      <c r="D13" s="175">
        <v>2.9</v>
      </c>
      <c r="E13" s="171">
        <v>24.3</v>
      </c>
      <c r="F13" s="171">
        <v>24</v>
      </c>
      <c r="G13" s="171">
        <v>22.9</v>
      </c>
    </row>
    <row r="14" spans="1:7" ht="12.75">
      <c r="A14" s="14" t="s">
        <v>8</v>
      </c>
      <c r="B14" s="161">
        <v>0.1</v>
      </c>
      <c r="C14" s="161">
        <v>0.1</v>
      </c>
      <c r="D14" s="171">
        <v>98.9</v>
      </c>
      <c r="E14" s="171">
        <v>52.4</v>
      </c>
      <c r="F14" s="161">
        <v>0.1</v>
      </c>
      <c r="G14" s="171">
        <v>20.9</v>
      </c>
    </row>
    <row r="15" spans="1:7" ht="12.75">
      <c r="A15" s="14" t="s">
        <v>9</v>
      </c>
      <c r="B15" s="173">
        <v>6.1</v>
      </c>
      <c r="C15" s="161">
        <v>0.1</v>
      </c>
      <c r="D15" s="171">
        <v>603.1</v>
      </c>
      <c r="E15" s="171">
        <v>382.7</v>
      </c>
      <c r="F15" s="161">
        <v>0.1</v>
      </c>
      <c r="G15" s="171">
        <v>136.1</v>
      </c>
    </row>
    <row r="16" spans="1:7" ht="12.75">
      <c r="A16" s="14" t="s">
        <v>11</v>
      </c>
      <c r="B16" s="22">
        <v>1.9</v>
      </c>
      <c r="C16" s="22">
        <v>1.6</v>
      </c>
      <c r="D16" s="22">
        <v>1.8</v>
      </c>
      <c r="E16" s="22">
        <v>2</v>
      </c>
      <c r="F16" s="22">
        <v>1.6</v>
      </c>
      <c r="G16" s="23">
        <v>1.7</v>
      </c>
    </row>
    <row r="17" spans="1:7" ht="12.75">
      <c r="A17" s="17" t="s">
        <v>119</v>
      </c>
      <c r="B17" s="9"/>
      <c r="C17" s="9"/>
      <c r="D17" s="9"/>
      <c r="E17" s="9"/>
      <c r="F17" s="9"/>
      <c r="G17" s="9"/>
    </row>
    <row r="18" spans="1:7" ht="12.75">
      <c r="A18" s="14" t="s">
        <v>12</v>
      </c>
      <c r="B18" s="24">
        <v>86.1</v>
      </c>
      <c r="C18" s="24">
        <v>251.5</v>
      </c>
      <c r="D18" s="24">
        <v>190.6</v>
      </c>
      <c r="E18" s="24">
        <v>229.1</v>
      </c>
      <c r="F18" s="24">
        <v>264.4</v>
      </c>
      <c r="G18" s="25">
        <v>238.6</v>
      </c>
    </row>
    <row r="19" spans="1:7" ht="12.75">
      <c r="A19" s="14" t="s">
        <v>121</v>
      </c>
      <c r="B19" s="24">
        <v>58.7</v>
      </c>
      <c r="C19" s="24">
        <v>93.4</v>
      </c>
      <c r="D19" s="163">
        <v>192.5</v>
      </c>
      <c r="E19" s="24">
        <v>187.9</v>
      </c>
      <c r="F19" s="24">
        <v>102.2</v>
      </c>
      <c r="G19" s="25">
        <v>116.7</v>
      </c>
    </row>
    <row r="20" spans="1:7" ht="12.75">
      <c r="A20" s="14" t="s">
        <v>14</v>
      </c>
      <c r="B20" s="24">
        <v>690.8</v>
      </c>
      <c r="C20" s="24">
        <v>820.3</v>
      </c>
      <c r="D20" s="24">
        <v>1593.1</v>
      </c>
      <c r="E20" s="24">
        <v>1632.6</v>
      </c>
      <c r="F20" s="24">
        <v>864.1</v>
      </c>
      <c r="G20" s="25">
        <v>1021.9</v>
      </c>
    </row>
    <row r="21" spans="1:7" ht="12.75">
      <c r="A21" s="14" t="s">
        <v>15</v>
      </c>
      <c r="B21" s="24">
        <v>381.4</v>
      </c>
      <c r="C21" s="24">
        <v>594.9</v>
      </c>
      <c r="D21" s="24">
        <v>1343.8</v>
      </c>
      <c r="E21" s="24">
        <v>1348.7</v>
      </c>
      <c r="F21" s="24">
        <v>653.4</v>
      </c>
      <c r="G21" s="25">
        <v>783.3</v>
      </c>
    </row>
    <row r="22" spans="1:7" ht="12.75">
      <c r="A22" s="14" t="s">
        <v>16</v>
      </c>
      <c r="B22" s="24">
        <v>185.4</v>
      </c>
      <c r="C22" s="24">
        <v>353.7</v>
      </c>
      <c r="D22" s="24">
        <v>652.3</v>
      </c>
      <c r="E22" s="24">
        <v>651.9</v>
      </c>
      <c r="F22" s="24">
        <v>396.4</v>
      </c>
      <c r="G22" s="25">
        <v>434.3</v>
      </c>
    </row>
    <row r="23" spans="1:8" ht="12.75">
      <c r="A23" s="14" t="s">
        <v>17</v>
      </c>
      <c r="B23" s="24">
        <v>81.8</v>
      </c>
      <c r="C23" s="24">
        <v>255.1</v>
      </c>
      <c r="D23" s="24">
        <v>509.9</v>
      </c>
      <c r="E23" s="24">
        <v>521</v>
      </c>
      <c r="F23" s="24">
        <v>276.5</v>
      </c>
      <c r="G23" s="25">
        <v>317.3</v>
      </c>
      <c r="H23" s="24"/>
    </row>
    <row r="24" spans="1:7" ht="12.75">
      <c r="A24" s="14" t="s">
        <v>18</v>
      </c>
      <c r="B24" s="24">
        <v>493.7</v>
      </c>
      <c r="C24" s="24">
        <v>775.6</v>
      </c>
      <c r="D24" s="24">
        <v>707.8</v>
      </c>
      <c r="E24" s="24">
        <v>986.6</v>
      </c>
      <c r="F24" s="24">
        <v>695.2</v>
      </c>
      <c r="G24" s="25">
        <v>762.7</v>
      </c>
    </row>
    <row r="25" spans="1:7" ht="12.75">
      <c r="A25" s="14" t="s">
        <v>19</v>
      </c>
      <c r="B25" s="24">
        <v>384.7</v>
      </c>
      <c r="C25" s="24">
        <v>402.6</v>
      </c>
      <c r="D25" s="24">
        <v>1544.1</v>
      </c>
      <c r="E25" s="24">
        <v>1302.9</v>
      </c>
      <c r="F25" s="24">
        <v>570.4</v>
      </c>
      <c r="G25" s="25">
        <v>697.8</v>
      </c>
    </row>
    <row r="26" spans="1:7" ht="12.75">
      <c r="A26" s="17" t="s">
        <v>120</v>
      </c>
      <c r="B26" s="26"/>
      <c r="C26" s="26"/>
      <c r="D26" s="26"/>
      <c r="E26" s="26"/>
      <c r="F26" s="26"/>
      <c r="G26" s="26"/>
    </row>
    <row r="27" spans="1:7" ht="12.75">
      <c r="A27" s="14" t="s">
        <v>20</v>
      </c>
      <c r="B27" s="24">
        <v>750.1</v>
      </c>
      <c r="C27" s="24">
        <v>561.6</v>
      </c>
      <c r="D27" s="24">
        <v>1888</v>
      </c>
      <c r="E27" s="24">
        <v>1391</v>
      </c>
      <c r="F27" s="24">
        <v>672.4</v>
      </c>
      <c r="G27" s="25">
        <v>876.6</v>
      </c>
    </row>
    <row r="28" spans="1:7" ht="12.75">
      <c r="A28" s="14" t="s">
        <v>23</v>
      </c>
      <c r="B28" s="161">
        <v>0</v>
      </c>
      <c r="C28" s="161">
        <v>0</v>
      </c>
      <c r="D28" s="161">
        <v>0.3</v>
      </c>
      <c r="E28" s="161">
        <v>0</v>
      </c>
      <c r="F28" s="161">
        <v>0.1</v>
      </c>
      <c r="G28" s="161">
        <v>0</v>
      </c>
    </row>
    <row r="29" spans="1:7" ht="12.75">
      <c r="A29" s="14" t="s">
        <v>24</v>
      </c>
      <c r="B29" s="24">
        <v>248.2</v>
      </c>
      <c r="C29" s="24">
        <v>161.8</v>
      </c>
      <c r="D29" s="24">
        <v>1109</v>
      </c>
      <c r="E29" s="24">
        <v>687.6</v>
      </c>
      <c r="F29" s="24">
        <v>179.4</v>
      </c>
      <c r="G29" s="25">
        <v>372.4</v>
      </c>
    </row>
    <row r="30" spans="1:7" ht="12.75">
      <c r="A30" s="14" t="s">
        <v>25</v>
      </c>
      <c r="B30" s="24">
        <v>173.9</v>
      </c>
      <c r="C30" s="24">
        <v>143.2</v>
      </c>
      <c r="D30" s="24">
        <v>259.9</v>
      </c>
      <c r="E30" s="24">
        <v>251.2</v>
      </c>
      <c r="F30" s="24">
        <v>165.4</v>
      </c>
      <c r="G30" s="25">
        <v>176</v>
      </c>
    </row>
    <row r="31" spans="1:7" ht="12.75">
      <c r="A31" s="92" t="s">
        <v>122</v>
      </c>
      <c r="B31" s="27">
        <v>328</v>
      </c>
      <c r="C31" s="27">
        <v>256.6</v>
      </c>
      <c r="D31" s="27">
        <v>519.4</v>
      </c>
      <c r="E31" s="161">
        <v>452.2</v>
      </c>
      <c r="F31" s="27">
        <v>327.7</v>
      </c>
      <c r="G31" s="28">
        <v>328.3</v>
      </c>
    </row>
    <row r="32" spans="1:7" ht="12.75">
      <c r="A32" s="14" t="s">
        <v>27</v>
      </c>
      <c r="B32" s="161">
        <v>0.5</v>
      </c>
      <c r="C32" s="161">
        <v>0</v>
      </c>
      <c r="D32" s="161">
        <v>0</v>
      </c>
      <c r="E32" s="161">
        <v>0</v>
      </c>
      <c r="F32" s="161">
        <v>0</v>
      </c>
      <c r="G32" s="161">
        <v>0</v>
      </c>
    </row>
    <row r="33" spans="1:7" ht="12.75">
      <c r="A33" s="14" t="s">
        <v>28</v>
      </c>
      <c r="B33" s="24">
        <v>36.6</v>
      </c>
      <c r="C33" s="166">
        <v>43.8</v>
      </c>
      <c r="D33" s="161">
        <v>70.7</v>
      </c>
      <c r="E33" s="166">
        <v>70.4</v>
      </c>
      <c r="F33" s="166">
        <v>63.1</v>
      </c>
      <c r="G33" s="161">
        <v>56.1</v>
      </c>
    </row>
    <row r="34" spans="1:7" ht="12.75">
      <c r="A34" s="14" t="s">
        <v>29</v>
      </c>
      <c r="B34" s="24">
        <v>23.2</v>
      </c>
      <c r="C34" s="24">
        <v>25</v>
      </c>
      <c r="D34" s="24">
        <v>19.8</v>
      </c>
      <c r="E34" s="24">
        <v>26.4</v>
      </c>
      <c r="F34" s="24">
        <v>36.2</v>
      </c>
      <c r="G34" s="25">
        <v>25.1</v>
      </c>
    </row>
    <row r="35" spans="1:7" ht="12.75">
      <c r="A35" s="14" t="s">
        <v>30</v>
      </c>
      <c r="B35" s="24">
        <v>7</v>
      </c>
      <c r="C35" s="24">
        <v>7.6</v>
      </c>
      <c r="D35" s="24">
        <v>11.6</v>
      </c>
      <c r="E35" s="24">
        <v>11.8</v>
      </c>
      <c r="F35" s="24">
        <v>9.4</v>
      </c>
      <c r="G35" s="25">
        <v>8.6</v>
      </c>
    </row>
    <row r="36" spans="1:7" ht="12.75">
      <c r="A36" s="14" t="s">
        <v>31</v>
      </c>
      <c r="B36" s="24">
        <v>28.7</v>
      </c>
      <c r="C36" s="24">
        <v>1.5</v>
      </c>
      <c r="D36" s="24">
        <v>34</v>
      </c>
      <c r="E36" s="24">
        <v>16.4</v>
      </c>
      <c r="F36" s="24">
        <v>3.9</v>
      </c>
      <c r="G36" s="25">
        <v>13.1</v>
      </c>
    </row>
    <row r="37" spans="1:7" ht="12.75">
      <c r="A37" s="17" t="s">
        <v>32</v>
      </c>
      <c r="B37" s="27">
        <v>306.1</v>
      </c>
      <c r="C37" s="27">
        <v>266.4</v>
      </c>
      <c r="D37" s="27">
        <v>524.7</v>
      </c>
      <c r="E37" s="27">
        <v>468</v>
      </c>
      <c r="F37" s="27">
        <v>341.2</v>
      </c>
      <c r="G37" s="28">
        <v>337.6</v>
      </c>
    </row>
    <row r="38" spans="1:7" ht="12.75">
      <c r="A38" s="14" t="s">
        <v>33</v>
      </c>
      <c r="B38" s="24">
        <v>5.3</v>
      </c>
      <c r="C38" s="24">
        <v>2.8</v>
      </c>
      <c r="D38" s="24">
        <v>4.2</v>
      </c>
      <c r="E38" s="24">
        <v>3.9</v>
      </c>
      <c r="F38" s="24">
        <v>4.5</v>
      </c>
      <c r="G38" s="25">
        <v>3.6</v>
      </c>
    </row>
    <row r="39" spans="1:7" ht="12.75">
      <c r="A39" s="14" t="s">
        <v>34</v>
      </c>
      <c r="B39" s="24">
        <v>80.6</v>
      </c>
      <c r="C39" s="24">
        <v>67.1</v>
      </c>
      <c r="D39" s="24">
        <v>185.6</v>
      </c>
      <c r="E39" s="24">
        <v>157.8</v>
      </c>
      <c r="F39" s="24">
        <v>83.9</v>
      </c>
      <c r="G39" s="24">
        <v>99.3</v>
      </c>
    </row>
    <row r="40" spans="1:7" ht="12.75">
      <c r="A40" s="17" t="s">
        <v>35</v>
      </c>
      <c r="B40" s="27">
        <v>230.8</v>
      </c>
      <c r="C40" s="27">
        <v>202.1</v>
      </c>
      <c r="D40" s="27">
        <v>343.3</v>
      </c>
      <c r="E40" s="27">
        <v>314.1</v>
      </c>
      <c r="F40" s="27">
        <v>261.9</v>
      </c>
      <c r="G40" s="28">
        <v>241.9</v>
      </c>
    </row>
    <row r="41" spans="1:7" ht="12.75">
      <c r="A41" s="14" t="s">
        <v>36</v>
      </c>
      <c r="B41" s="24">
        <v>1.2</v>
      </c>
      <c r="C41" s="24">
        <v>0.6</v>
      </c>
      <c r="D41" s="24">
        <v>2.3</v>
      </c>
      <c r="E41" s="24">
        <v>0.8</v>
      </c>
      <c r="F41" s="24">
        <v>0.7</v>
      </c>
      <c r="G41" s="25">
        <v>0.9</v>
      </c>
    </row>
    <row r="42" spans="1:7" ht="12.75">
      <c r="A42" s="14" t="s">
        <v>37</v>
      </c>
      <c r="B42" s="24">
        <v>22.4</v>
      </c>
      <c r="C42" s="24">
        <v>23</v>
      </c>
      <c r="D42" s="24">
        <v>115.2</v>
      </c>
      <c r="E42" s="24">
        <v>89.9</v>
      </c>
      <c r="F42" s="24">
        <v>30.7</v>
      </c>
      <c r="G42" s="25">
        <v>45.7</v>
      </c>
    </row>
    <row r="43" spans="1:7" ht="12.75">
      <c r="A43" s="17" t="s">
        <v>38</v>
      </c>
      <c r="B43" s="27">
        <v>209.6</v>
      </c>
      <c r="C43" s="27">
        <v>179.7</v>
      </c>
      <c r="D43" s="27">
        <v>230.4</v>
      </c>
      <c r="E43" s="27">
        <v>225.1</v>
      </c>
      <c r="F43" s="27">
        <v>231.8</v>
      </c>
      <c r="G43" s="28">
        <v>197.2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30.7109375" style="0" customWidth="1"/>
  </cols>
  <sheetData>
    <row r="1" ht="12.75">
      <c r="A1" t="s">
        <v>0</v>
      </c>
    </row>
    <row r="2" ht="12.75">
      <c r="A2" t="s">
        <v>1</v>
      </c>
    </row>
    <row r="4" ht="12.75">
      <c r="A4" s="6" t="s">
        <v>130</v>
      </c>
    </row>
    <row r="5" spans="1:7" ht="12.75">
      <c r="A5" s="42" t="s">
        <v>123</v>
      </c>
      <c r="B5" s="7"/>
      <c r="C5" s="7"/>
      <c r="D5" s="7"/>
      <c r="E5" s="8"/>
      <c r="F5" s="8"/>
      <c r="G5" s="8"/>
    </row>
    <row r="6" spans="1:7" ht="24">
      <c r="A6" s="9"/>
      <c r="B6" s="10" t="s">
        <v>49</v>
      </c>
      <c r="C6" s="10" t="s">
        <v>50</v>
      </c>
      <c r="D6" s="10" t="s">
        <v>2</v>
      </c>
      <c r="E6" s="10" t="s">
        <v>117</v>
      </c>
      <c r="F6" s="10" t="s">
        <v>53</v>
      </c>
      <c r="G6" s="10" t="s">
        <v>52</v>
      </c>
    </row>
    <row r="7" spans="1:7" ht="12.75">
      <c r="A7" s="9"/>
      <c r="B7" s="10"/>
      <c r="C7" s="10"/>
      <c r="D7" s="10"/>
      <c r="E7" s="10"/>
      <c r="F7" s="10"/>
      <c r="G7" s="11"/>
    </row>
    <row r="8" spans="1:7" ht="12.75">
      <c r="A8" s="9"/>
      <c r="B8" s="12"/>
      <c r="C8" s="12"/>
      <c r="D8" s="12"/>
      <c r="E8" s="12"/>
      <c r="F8" s="12"/>
      <c r="G8" s="13"/>
    </row>
    <row r="9" spans="1:7" ht="12.75">
      <c r="A9" s="14" t="s">
        <v>3</v>
      </c>
      <c r="B9" s="15">
        <v>2598</v>
      </c>
      <c r="C9" s="15">
        <v>16838</v>
      </c>
      <c r="D9" s="15">
        <v>5286</v>
      </c>
      <c r="E9" s="15">
        <v>3236</v>
      </c>
      <c r="F9" s="15">
        <v>2427</v>
      </c>
      <c r="G9" s="15">
        <v>36025</v>
      </c>
    </row>
    <row r="10" ht="12.75">
      <c r="A10" s="17" t="s">
        <v>4</v>
      </c>
    </row>
    <row r="11" spans="1:7" ht="12.75">
      <c r="A11" s="14" t="s">
        <v>5</v>
      </c>
      <c r="B11" s="9">
        <v>28</v>
      </c>
      <c r="C11" s="9">
        <v>43</v>
      </c>
      <c r="D11" s="9">
        <v>32</v>
      </c>
      <c r="E11" s="9">
        <v>47</v>
      </c>
      <c r="F11" s="9">
        <v>54</v>
      </c>
      <c r="G11" s="9">
        <v>42</v>
      </c>
    </row>
    <row r="12" spans="1:7" ht="12.75">
      <c r="A12" s="14" t="s">
        <v>6</v>
      </c>
      <c r="B12" s="9">
        <v>19</v>
      </c>
      <c r="C12" s="9">
        <v>31</v>
      </c>
      <c r="D12" s="9">
        <v>20</v>
      </c>
      <c r="E12" s="9">
        <v>34</v>
      </c>
      <c r="F12" s="9">
        <v>45</v>
      </c>
      <c r="G12" s="9">
        <v>30</v>
      </c>
    </row>
    <row r="13" spans="1:7" ht="12.75">
      <c r="A13" s="14" t="s">
        <v>7</v>
      </c>
      <c r="B13" s="161">
        <v>0.5</v>
      </c>
      <c r="C13" s="175">
        <v>33</v>
      </c>
      <c r="D13" s="175">
        <v>3</v>
      </c>
      <c r="E13" s="175">
        <v>26</v>
      </c>
      <c r="F13" s="175">
        <v>24</v>
      </c>
      <c r="G13" s="175">
        <v>23</v>
      </c>
    </row>
    <row r="14" spans="1:7" ht="12.75">
      <c r="A14" s="14" t="s">
        <v>8</v>
      </c>
      <c r="B14" s="161">
        <v>0.5</v>
      </c>
      <c r="C14" s="161">
        <v>0.5</v>
      </c>
      <c r="D14" s="175">
        <v>100</v>
      </c>
      <c r="E14" s="175">
        <v>51</v>
      </c>
      <c r="F14" s="161">
        <v>0.5</v>
      </c>
      <c r="G14" s="175">
        <v>21</v>
      </c>
    </row>
    <row r="15" spans="1:7" ht="12.75">
      <c r="A15" s="14" t="s">
        <v>9</v>
      </c>
      <c r="B15" s="161">
        <v>0.5</v>
      </c>
      <c r="C15" s="161">
        <v>0.5</v>
      </c>
      <c r="D15" s="175">
        <v>685</v>
      </c>
      <c r="E15" s="175">
        <v>340</v>
      </c>
      <c r="F15" s="161">
        <v>0.5</v>
      </c>
      <c r="G15" s="175">
        <v>144</v>
      </c>
    </row>
    <row r="16" spans="1:7" ht="12.75">
      <c r="A16" s="14" t="s">
        <v>11</v>
      </c>
      <c r="B16" s="22">
        <v>2.09</v>
      </c>
      <c r="C16" s="22">
        <v>1.56</v>
      </c>
      <c r="D16" s="22">
        <v>1.85</v>
      </c>
      <c r="E16" s="22">
        <v>1.99</v>
      </c>
      <c r="F16" s="22">
        <v>1.7</v>
      </c>
      <c r="G16" s="23">
        <v>1.71</v>
      </c>
    </row>
    <row r="17" spans="1:7" ht="12.75">
      <c r="A17" s="17" t="s">
        <v>119</v>
      </c>
      <c r="B17" s="9"/>
      <c r="C17" s="9"/>
      <c r="D17" s="9"/>
      <c r="E17" s="9"/>
      <c r="F17" s="9"/>
      <c r="G17" s="9"/>
    </row>
    <row r="18" spans="1:7" ht="12.75">
      <c r="A18" s="14" t="s">
        <v>12</v>
      </c>
      <c r="B18" s="24">
        <v>94.6</v>
      </c>
      <c r="C18" s="24">
        <v>273.2</v>
      </c>
      <c r="D18" s="24">
        <v>273.1</v>
      </c>
      <c r="E18" s="24">
        <v>338.8</v>
      </c>
      <c r="F18" s="24">
        <v>243.7</v>
      </c>
      <c r="G18" s="25">
        <v>264.6</v>
      </c>
    </row>
    <row r="19" spans="1:7" ht="12.75">
      <c r="A19" s="14" t="s">
        <v>121</v>
      </c>
      <c r="B19" s="24">
        <v>37.7</v>
      </c>
      <c r="C19" s="24">
        <v>80.4</v>
      </c>
      <c r="D19" s="163">
        <v>282.1</v>
      </c>
      <c r="E19" s="24">
        <v>197.9</v>
      </c>
      <c r="F19" s="24">
        <v>37.5</v>
      </c>
      <c r="G19" s="25">
        <v>115.7</v>
      </c>
    </row>
    <row r="20" spans="1:7" ht="12.75">
      <c r="A20" s="14" t="s">
        <v>14</v>
      </c>
      <c r="B20" s="24">
        <v>602.6</v>
      </c>
      <c r="C20" s="24">
        <v>824.6</v>
      </c>
      <c r="D20" s="24">
        <v>1628.6</v>
      </c>
      <c r="E20" s="24">
        <v>1547.5</v>
      </c>
      <c r="F20" s="24">
        <v>889.3</v>
      </c>
      <c r="G20" s="25">
        <v>1022.4</v>
      </c>
    </row>
    <row r="21" spans="1:7" ht="12.75">
      <c r="A21" s="14" t="s">
        <v>15</v>
      </c>
      <c r="B21" s="24">
        <v>354.6</v>
      </c>
      <c r="C21" s="24">
        <v>603.3</v>
      </c>
      <c r="D21" s="24">
        <v>1365.4</v>
      </c>
      <c r="E21" s="24">
        <v>1320.2</v>
      </c>
      <c r="F21" s="24">
        <v>694.1</v>
      </c>
      <c r="G21" s="25">
        <v>792.4</v>
      </c>
    </row>
    <row r="22" spans="1:7" ht="12.75">
      <c r="A22" s="14" t="s">
        <v>16</v>
      </c>
      <c r="B22" s="24">
        <v>196.4</v>
      </c>
      <c r="C22" s="24">
        <v>368.1</v>
      </c>
      <c r="D22" s="24">
        <v>733.3</v>
      </c>
      <c r="E22" s="24">
        <v>655.2</v>
      </c>
      <c r="F22" s="24">
        <v>403.9</v>
      </c>
      <c r="G22" s="25">
        <v>456</v>
      </c>
    </row>
    <row r="23" spans="1:8" ht="12.75">
      <c r="A23" s="14" t="s">
        <v>17</v>
      </c>
      <c r="B23" s="24">
        <v>94.3</v>
      </c>
      <c r="C23" s="24">
        <v>263.9</v>
      </c>
      <c r="D23" s="24">
        <v>573.8</v>
      </c>
      <c r="E23" s="24">
        <v>508.3</v>
      </c>
      <c r="F23" s="24">
        <v>282.4</v>
      </c>
      <c r="G23" s="25">
        <v>329.8</v>
      </c>
      <c r="H23" s="24"/>
    </row>
    <row r="24" spans="1:7" ht="12.75">
      <c r="A24" s="14" t="s">
        <v>18</v>
      </c>
      <c r="B24" s="24">
        <v>411.5</v>
      </c>
      <c r="C24" s="24">
        <v>807.5</v>
      </c>
      <c r="D24" s="24">
        <v>815.4</v>
      </c>
      <c r="E24" s="24">
        <v>1033.8</v>
      </c>
      <c r="F24" s="24">
        <v>649</v>
      </c>
      <c r="G24" s="25">
        <v>785.1</v>
      </c>
    </row>
    <row r="25" spans="1:7" ht="12.75">
      <c r="A25" s="14" t="s">
        <v>19</v>
      </c>
      <c r="B25" s="24">
        <v>390</v>
      </c>
      <c r="C25" s="24">
        <v>389.2</v>
      </c>
      <c r="D25" s="24">
        <v>1552.5</v>
      </c>
      <c r="E25" s="24">
        <v>1175.7</v>
      </c>
      <c r="F25" s="24">
        <v>649.3</v>
      </c>
      <c r="G25" s="25">
        <v>697.9</v>
      </c>
    </row>
    <row r="26" spans="1:7" ht="12.75">
      <c r="A26" s="17" t="s">
        <v>120</v>
      </c>
      <c r="B26" s="26"/>
      <c r="C26" s="26"/>
      <c r="D26" s="26"/>
      <c r="E26" s="26"/>
      <c r="F26" s="26"/>
      <c r="G26" s="26"/>
    </row>
    <row r="27" spans="1:7" ht="12.75">
      <c r="A27" s="14" t="s">
        <v>20</v>
      </c>
      <c r="B27" s="24">
        <v>549.8</v>
      </c>
      <c r="C27" s="24">
        <v>567.9</v>
      </c>
      <c r="D27" s="24">
        <v>2163.5</v>
      </c>
      <c r="E27" s="24">
        <v>1547.4</v>
      </c>
      <c r="F27" s="24">
        <v>692.9</v>
      </c>
      <c r="G27" s="25">
        <v>928.4</v>
      </c>
    </row>
    <row r="28" spans="1:7" ht="12.75">
      <c r="A28" s="14" t="s">
        <v>23</v>
      </c>
      <c r="B28" s="161">
        <v>0.4</v>
      </c>
      <c r="C28" s="161">
        <v>0.1</v>
      </c>
      <c r="D28" s="161">
        <v>0.1</v>
      </c>
      <c r="E28" s="161">
        <v>0.1</v>
      </c>
      <c r="F28" s="161">
        <v>0</v>
      </c>
      <c r="G28" s="161">
        <v>0.1</v>
      </c>
    </row>
    <row r="29" spans="1:7" ht="12.75">
      <c r="A29" s="14" t="s">
        <v>24</v>
      </c>
      <c r="B29" s="24">
        <v>152.7</v>
      </c>
      <c r="C29" s="24">
        <v>168.2</v>
      </c>
      <c r="D29" s="24">
        <v>1196.6</v>
      </c>
      <c r="E29" s="24">
        <v>726.7</v>
      </c>
      <c r="F29" s="24">
        <v>196.8</v>
      </c>
      <c r="G29" s="25">
        <v>391.5</v>
      </c>
    </row>
    <row r="30" spans="1:7" ht="12.75">
      <c r="A30" s="14" t="s">
        <v>25</v>
      </c>
      <c r="B30" s="24">
        <v>104.9</v>
      </c>
      <c r="C30" s="24">
        <v>154.4</v>
      </c>
      <c r="D30" s="24">
        <v>284.8</v>
      </c>
      <c r="E30" s="24">
        <v>288.6</v>
      </c>
      <c r="F30" s="24">
        <v>198.7</v>
      </c>
      <c r="G30" s="25">
        <v>187.1</v>
      </c>
    </row>
    <row r="31" spans="1:7" ht="12.75">
      <c r="A31" s="92" t="s">
        <v>122</v>
      </c>
      <c r="B31" s="27">
        <v>292.6</v>
      </c>
      <c r="C31" s="27">
        <v>245.4</v>
      </c>
      <c r="D31" s="27">
        <v>682.2</v>
      </c>
      <c r="E31" s="161">
        <v>532.2</v>
      </c>
      <c r="F31" s="27">
        <v>297.4</v>
      </c>
      <c r="G31" s="28">
        <v>349.9</v>
      </c>
    </row>
    <row r="32" spans="1:7" ht="12.75">
      <c r="A32" s="14" t="s">
        <v>27</v>
      </c>
      <c r="B32" s="161">
        <v>0.5</v>
      </c>
      <c r="C32" s="161">
        <v>0</v>
      </c>
      <c r="D32" s="161">
        <v>0</v>
      </c>
      <c r="E32" s="161">
        <v>0</v>
      </c>
      <c r="F32" s="161">
        <v>0</v>
      </c>
      <c r="G32" s="161">
        <v>0.1</v>
      </c>
    </row>
    <row r="33" spans="1:7" ht="12.75">
      <c r="A33" s="14" t="s">
        <v>28</v>
      </c>
      <c r="B33" s="170">
        <v>45.9</v>
      </c>
      <c r="C33" s="168">
        <v>49.6</v>
      </c>
      <c r="D33" s="168">
        <v>66</v>
      </c>
      <c r="E33" s="168">
        <v>69.3</v>
      </c>
      <c r="F33" s="168">
        <v>89.7</v>
      </c>
      <c r="G33" s="168">
        <v>62.6</v>
      </c>
    </row>
    <row r="34" spans="1:7" ht="12.75">
      <c r="A34" s="14" t="s">
        <v>29</v>
      </c>
      <c r="B34" s="24">
        <v>24.7</v>
      </c>
      <c r="C34" s="24">
        <v>25.1</v>
      </c>
      <c r="D34" s="24">
        <v>24.2</v>
      </c>
      <c r="E34" s="24">
        <v>34.3</v>
      </c>
      <c r="F34" s="24">
        <v>38.5</v>
      </c>
      <c r="G34" s="25">
        <v>27.1</v>
      </c>
    </row>
    <row r="35" spans="1:7" ht="12.75">
      <c r="A35" s="14" t="s">
        <v>30</v>
      </c>
      <c r="B35" s="24">
        <v>6.5</v>
      </c>
      <c r="C35" s="24">
        <v>12.7</v>
      </c>
      <c r="D35" s="24">
        <v>13.4</v>
      </c>
      <c r="E35" s="24">
        <v>17.2</v>
      </c>
      <c r="F35" s="24">
        <v>11.4</v>
      </c>
      <c r="G35" s="25">
        <v>12.4</v>
      </c>
    </row>
    <row r="36" spans="1:7" ht="12.75">
      <c r="A36" s="14" t="s">
        <v>31</v>
      </c>
      <c r="B36" s="24">
        <v>47.6</v>
      </c>
      <c r="C36" s="24">
        <v>1.4</v>
      </c>
      <c r="D36" s="24">
        <v>39.4</v>
      </c>
      <c r="E36" s="24">
        <v>15.7</v>
      </c>
      <c r="F36" s="24">
        <v>9.6</v>
      </c>
      <c r="G36" s="25">
        <v>16.2</v>
      </c>
    </row>
    <row r="37" spans="1:7" ht="12.75">
      <c r="A37" s="17" t="s">
        <v>32</v>
      </c>
      <c r="B37" s="27">
        <v>260.3</v>
      </c>
      <c r="C37" s="27">
        <v>255.9</v>
      </c>
      <c r="D37" s="27">
        <v>671.2</v>
      </c>
      <c r="E37" s="27">
        <v>534.4</v>
      </c>
      <c r="F37" s="27">
        <v>327.7</v>
      </c>
      <c r="G37" s="28">
        <v>356.9</v>
      </c>
    </row>
    <row r="38" spans="1:7" ht="12.75">
      <c r="A38" s="14" t="s">
        <v>33</v>
      </c>
      <c r="B38" s="24">
        <v>1.4</v>
      </c>
      <c r="C38" s="24">
        <v>2.7</v>
      </c>
      <c r="D38" s="24">
        <v>4.2</v>
      </c>
      <c r="E38" s="24">
        <v>4.7</v>
      </c>
      <c r="F38" s="24">
        <v>6.4</v>
      </c>
      <c r="G38" s="25">
        <v>3.2</v>
      </c>
    </row>
    <row r="39" spans="1:7" ht="12.75">
      <c r="A39" s="14" t="s">
        <v>34</v>
      </c>
      <c r="B39" s="24">
        <v>77.8</v>
      </c>
      <c r="C39" s="24">
        <v>69.8</v>
      </c>
      <c r="D39" s="24">
        <v>191.8</v>
      </c>
      <c r="E39" s="24">
        <v>162.9</v>
      </c>
      <c r="F39" s="24">
        <v>91.2</v>
      </c>
      <c r="G39" s="24">
        <v>103</v>
      </c>
    </row>
    <row r="40" spans="1:7" ht="12.75">
      <c r="A40" s="17" t="s">
        <v>35</v>
      </c>
      <c r="B40" s="27">
        <v>183.9</v>
      </c>
      <c r="C40" s="27">
        <v>188.8</v>
      </c>
      <c r="D40" s="27">
        <v>483.6</v>
      </c>
      <c r="E40" s="27">
        <v>376.1</v>
      </c>
      <c r="F40" s="27">
        <v>242.9</v>
      </c>
      <c r="G40" s="28">
        <v>257.1</v>
      </c>
    </row>
    <row r="41" spans="1:7" ht="12.75">
      <c r="A41" s="14" t="s">
        <v>36</v>
      </c>
      <c r="B41" s="24">
        <v>1.1</v>
      </c>
      <c r="C41" s="24">
        <v>0.6</v>
      </c>
      <c r="D41" s="24">
        <v>1.6</v>
      </c>
      <c r="E41" s="24">
        <v>1.1</v>
      </c>
      <c r="F41" s="24">
        <v>1.2</v>
      </c>
      <c r="G41" s="25">
        <v>0.9</v>
      </c>
    </row>
    <row r="42" spans="1:7" ht="12.75">
      <c r="A42" s="14" t="s">
        <v>37</v>
      </c>
      <c r="B42" s="24">
        <v>21.2</v>
      </c>
      <c r="C42" s="24">
        <v>22.3</v>
      </c>
      <c r="D42" s="24">
        <v>119</v>
      </c>
      <c r="E42" s="24">
        <v>79.4</v>
      </c>
      <c r="F42" s="24">
        <v>34.5</v>
      </c>
      <c r="G42" s="25">
        <v>45.3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45" sqref="A45"/>
    </sheetView>
  </sheetViews>
  <sheetFormatPr defaultColWidth="11.421875" defaultRowHeight="12.75"/>
  <cols>
    <col min="1" max="1" width="30.7109375" style="0" customWidth="1"/>
  </cols>
  <sheetData>
    <row r="1" ht="12.75">
      <c r="A1" t="s">
        <v>0</v>
      </c>
    </row>
    <row r="2" ht="12.75">
      <c r="A2" t="s">
        <v>1</v>
      </c>
    </row>
    <row r="4" ht="12.75">
      <c r="A4" s="6" t="s">
        <v>129</v>
      </c>
    </row>
    <row r="5" spans="1:7" ht="12.75">
      <c r="A5" s="42" t="s">
        <v>123</v>
      </c>
      <c r="B5" s="7"/>
      <c r="C5" s="7"/>
      <c r="D5" s="7"/>
      <c r="E5" s="8"/>
      <c r="F5" s="8"/>
      <c r="G5" s="8"/>
    </row>
    <row r="6" spans="1:7" ht="24">
      <c r="A6" s="9"/>
      <c r="B6" s="10" t="s">
        <v>49</v>
      </c>
      <c r="C6" s="10" t="s">
        <v>50</v>
      </c>
      <c r="D6" s="10" t="s">
        <v>2</v>
      </c>
      <c r="E6" s="10" t="s">
        <v>117</v>
      </c>
      <c r="F6" s="10" t="s">
        <v>53</v>
      </c>
      <c r="G6" s="10" t="s">
        <v>52</v>
      </c>
    </row>
    <row r="7" spans="1:7" ht="12.75">
      <c r="A7" s="9"/>
      <c r="B7" s="10"/>
      <c r="C7" s="10"/>
      <c r="D7" s="10"/>
      <c r="E7" s="10"/>
      <c r="F7" s="10"/>
      <c r="G7" s="11"/>
    </row>
    <row r="8" spans="1:7" ht="12.75">
      <c r="A8" s="9"/>
      <c r="B8" s="12"/>
      <c r="C8" s="12"/>
      <c r="D8" s="12"/>
      <c r="E8" s="12"/>
      <c r="F8" s="12"/>
      <c r="G8" s="13"/>
    </row>
    <row r="9" spans="1:7" ht="12.75">
      <c r="A9" s="14" t="s">
        <v>3</v>
      </c>
      <c r="B9" s="15">
        <v>3051</v>
      </c>
      <c r="C9" s="15">
        <v>14565</v>
      </c>
      <c r="D9" s="15">
        <v>5371</v>
      </c>
      <c r="E9" s="15">
        <v>3320</v>
      </c>
      <c r="F9" s="15">
        <v>2621</v>
      </c>
      <c r="G9" s="15">
        <v>34945</v>
      </c>
    </row>
    <row r="10" ht="12.75">
      <c r="A10" s="17" t="s">
        <v>4</v>
      </c>
    </row>
    <row r="11" spans="1:7" ht="12.75">
      <c r="A11" s="14" t="s">
        <v>5</v>
      </c>
      <c r="B11" s="9">
        <v>30.6</v>
      </c>
      <c r="C11" s="9">
        <v>43.1</v>
      </c>
      <c r="D11" s="9">
        <v>32.5</v>
      </c>
      <c r="E11" s="9">
        <v>47.9</v>
      </c>
      <c r="F11" s="9">
        <v>58.1</v>
      </c>
      <c r="G11" s="9">
        <v>42.9</v>
      </c>
    </row>
    <row r="12" spans="1:7" ht="12.75">
      <c r="A12" s="14" t="s">
        <v>6</v>
      </c>
      <c r="B12" s="9">
        <v>23.9</v>
      </c>
      <c r="C12" s="9">
        <v>30.5</v>
      </c>
      <c r="D12" s="9">
        <v>22.1</v>
      </c>
      <c r="E12" s="9">
        <v>34.7</v>
      </c>
      <c r="F12" s="9">
        <v>44.5</v>
      </c>
      <c r="G12" s="9">
        <v>31.1</v>
      </c>
    </row>
    <row r="13" spans="1:7" ht="12.75">
      <c r="A13" s="14" t="s">
        <v>7</v>
      </c>
      <c r="B13" s="161">
        <v>0.5</v>
      </c>
      <c r="C13" s="169">
        <v>34</v>
      </c>
      <c r="D13" s="161">
        <v>0.5</v>
      </c>
      <c r="E13" s="169">
        <v>28</v>
      </c>
      <c r="F13" s="169">
        <v>24</v>
      </c>
      <c r="G13" s="169">
        <v>22</v>
      </c>
    </row>
    <row r="14" spans="1:7" ht="12.75">
      <c r="A14" s="14" t="s">
        <v>8</v>
      </c>
      <c r="B14" s="161">
        <v>0.5</v>
      </c>
      <c r="C14" s="161">
        <v>0.5</v>
      </c>
      <c r="D14" s="171">
        <v>95</v>
      </c>
      <c r="E14" s="171">
        <v>50</v>
      </c>
      <c r="F14" s="161">
        <v>0.5</v>
      </c>
      <c r="G14" s="161">
        <v>0.5</v>
      </c>
    </row>
    <row r="15" spans="1:7" ht="12.75">
      <c r="A15" s="14" t="s">
        <v>9</v>
      </c>
      <c r="B15" s="161">
        <v>0.5</v>
      </c>
      <c r="C15" s="161">
        <v>0.5</v>
      </c>
      <c r="D15" s="171">
        <v>676</v>
      </c>
      <c r="E15" s="171">
        <v>343</v>
      </c>
      <c r="F15" s="171">
        <v>18</v>
      </c>
      <c r="G15" s="172">
        <v>16</v>
      </c>
    </row>
    <row r="16" spans="1:7" ht="12.75">
      <c r="A16" s="14" t="s">
        <v>10</v>
      </c>
      <c r="B16" s="173">
        <v>101</v>
      </c>
      <c r="C16" s="174">
        <v>101</v>
      </c>
      <c r="D16" s="171">
        <v>7159</v>
      </c>
      <c r="E16" s="171">
        <v>3797</v>
      </c>
      <c r="F16" s="171">
        <v>144</v>
      </c>
      <c r="G16" s="172">
        <v>1855</v>
      </c>
    </row>
    <row r="17" spans="1:7" ht="12.75">
      <c r="A17" s="14" t="s">
        <v>11</v>
      </c>
      <c r="B17" s="22">
        <v>1.7</v>
      </c>
      <c r="C17" s="22">
        <v>1.5</v>
      </c>
      <c r="D17" s="22">
        <v>1.8</v>
      </c>
      <c r="E17" s="22">
        <v>2</v>
      </c>
      <c r="F17" s="22">
        <v>1.9</v>
      </c>
      <c r="G17" s="23">
        <v>1.7</v>
      </c>
    </row>
    <row r="18" spans="1:7" ht="12.75">
      <c r="A18" s="17" t="s">
        <v>119</v>
      </c>
      <c r="B18" s="9"/>
      <c r="C18" s="9"/>
      <c r="D18" s="9"/>
      <c r="E18" s="9"/>
      <c r="F18" s="9"/>
      <c r="G18" s="9"/>
    </row>
    <row r="19" spans="1:7" ht="12.75">
      <c r="A19" s="14" t="s">
        <v>12</v>
      </c>
      <c r="B19" s="24">
        <v>119.4</v>
      </c>
      <c r="C19" s="24">
        <v>263.9</v>
      </c>
      <c r="D19" s="24">
        <v>254.1</v>
      </c>
      <c r="E19" s="24">
        <v>336.6</v>
      </c>
      <c r="F19" s="24">
        <v>247.9</v>
      </c>
      <c r="G19" s="25">
        <v>253.3</v>
      </c>
    </row>
    <row r="20" spans="1:7" ht="12.75">
      <c r="A20" s="14" t="s">
        <v>121</v>
      </c>
      <c r="B20" s="24">
        <v>55.9</v>
      </c>
      <c r="C20" s="24">
        <v>75.8</v>
      </c>
      <c r="D20" s="163">
        <v>218.9</v>
      </c>
      <c r="E20" s="24">
        <v>186.8</v>
      </c>
      <c r="F20" s="24">
        <v>78</v>
      </c>
      <c r="G20" s="25">
        <v>116.7</v>
      </c>
    </row>
    <row r="21" spans="1:7" ht="12.75">
      <c r="A21" s="14" t="s">
        <v>14</v>
      </c>
      <c r="B21" s="24">
        <v>551.8</v>
      </c>
      <c r="C21" s="24">
        <v>840.9</v>
      </c>
      <c r="D21" s="24">
        <v>1576.8</v>
      </c>
      <c r="E21" s="24">
        <v>1654</v>
      </c>
      <c r="F21" s="24">
        <v>932.1</v>
      </c>
      <c r="G21" s="25">
        <v>1067</v>
      </c>
    </row>
    <row r="22" spans="1:7" ht="12.75">
      <c r="A22" s="14" t="s">
        <v>15</v>
      </c>
      <c r="B22" s="24">
        <v>351.5</v>
      </c>
      <c r="C22" s="24">
        <v>614.9</v>
      </c>
      <c r="D22" s="24">
        <v>1342.4</v>
      </c>
      <c r="E22" s="24">
        <v>1405.6</v>
      </c>
      <c r="F22" s="24">
        <v>725.3</v>
      </c>
      <c r="G22" s="25">
        <v>837.6</v>
      </c>
    </row>
    <row r="23" spans="1:7" ht="12.75">
      <c r="A23" s="14" t="s">
        <v>16</v>
      </c>
      <c r="B23" s="24">
        <v>224.9</v>
      </c>
      <c r="C23" s="24">
        <v>359.3</v>
      </c>
      <c r="D23" s="24">
        <v>713.1</v>
      </c>
      <c r="E23" s="24">
        <v>683</v>
      </c>
      <c r="F23" s="24">
        <v>477.2</v>
      </c>
      <c r="G23" s="25">
        <v>462.8</v>
      </c>
    </row>
    <row r="24" spans="1:8" ht="12.75">
      <c r="A24" s="14" t="s">
        <v>17</v>
      </c>
      <c r="B24" s="24">
        <v>102</v>
      </c>
      <c r="C24" s="24">
        <v>264.6</v>
      </c>
      <c r="D24" s="24">
        <v>560.8</v>
      </c>
      <c r="E24" s="24">
        <v>497.1</v>
      </c>
      <c r="F24" s="24">
        <v>316.3</v>
      </c>
      <c r="G24" s="25">
        <v>331.9</v>
      </c>
      <c r="H24" s="24"/>
    </row>
    <row r="25" spans="1:7" ht="12.75">
      <c r="A25" s="14" t="s">
        <v>18</v>
      </c>
      <c r="B25" s="24">
        <v>342.3</v>
      </c>
      <c r="C25" s="24">
        <v>792.9</v>
      </c>
      <c r="D25" s="24">
        <v>833.3</v>
      </c>
      <c r="E25" s="24">
        <v>1092.2</v>
      </c>
      <c r="F25" s="24">
        <v>687.7</v>
      </c>
      <c r="G25" s="25">
        <v>782.1</v>
      </c>
    </row>
    <row r="26" spans="1:7" ht="12.75">
      <c r="A26" s="14" t="s">
        <v>19</v>
      </c>
      <c r="B26" s="24">
        <v>435.5</v>
      </c>
      <c r="C26" s="24">
        <v>411.5</v>
      </c>
      <c r="D26" s="24">
        <v>1463.3</v>
      </c>
      <c r="E26" s="24">
        <v>1251.4</v>
      </c>
      <c r="F26" s="24">
        <v>725.2</v>
      </c>
      <c r="G26" s="25">
        <v>752.1</v>
      </c>
    </row>
    <row r="27" spans="1:7" ht="12.75">
      <c r="A27" s="17" t="s">
        <v>120</v>
      </c>
      <c r="B27" s="26"/>
      <c r="C27" s="26"/>
      <c r="D27" s="26"/>
      <c r="E27" s="26"/>
      <c r="F27" s="26"/>
      <c r="G27" s="26"/>
    </row>
    <row r="28" spans="1:7" ht="12.75">
      <c r="A28" s="14" t="s">
        <v>20</v>
      </c>
      <c r="B28" s="24">
        <v>563.2</v>
      </c>
      <c r="C28" s="24">
        <v>585.5</v>
      </c>
      <c r="D28" s="24">
        <v>2240.5</v>
      </c>
      <c r="E28" s="24">
        <v>1593.4</v>
      </c>
      <c r="F28" s="24">
        <v>792</v>
      </c>
      <c r="G28" s="25">
        <v>1000.4</v>
      </c>
    </row>
    <row r="29" spans="1:7" ht="12.75">
      <c r="A29" s="14" t="s">
        <v>23</v>
      </c>
      <c r="B29" s="161">
        <v>0.3</v>
      </c>
      <c r="C29" s="161">
        <v>0.1</v>
      </c>
      <c r="D29" s="161">
        <v>0.2</v>
      </c>
      <c r="E29" s="161">
        <v>0.1</v>
      </c>
      <c r="F29" s="161">
        <v>0.4</v>
      </c>
      <c r="G29" s="161">
        <v>0.3</v>
      </c>
    </row>
    <row r="30" spans="1:7" ht="12.75">
      <c r="A30" s="14" t="s">
        <v>24</v>
      </c>
      <c r="B30" s="24">
        <v>141.2</v>
      </c>
      <c r="C30" s="24">
        <v>172.7</v>
      </c>
      <c r="D30" s="24">
        <v>1276.2</v>
      </c>
      <c r="E30" s="24">
        <v>711.7</v>
      </c>
      <c r="F30" s="24">
        <v>239.7</v>
      </c>
      <c r="G30" s="25">
        <v>422.3</v>
      </c>
    </row>
    <row r="31" spans="1:7" ht="12.75">
      <c r="A31" s="14" t="s">
        <v>25</v>
      </c>
      <c r="B31" s="24">
        <v>161</v>
      </c>
      <c r="C31" s="24">
        <v>152.8</v>
      </c>
      <c r="D31" s="24">
        <v>306.1</v>
      </c>
      <c r="E31" s="24">
        <v>357</v>
      </c>
      <c r="F31" s="24">
        <v>207.6</v>
      </c>
      <c r="G31" s="25">
        <v>209.3</v>
      </c>
    </row>
    <row r="32" spans="1:7" ht="12.75">
      <c r="A32" s="92" t="s">
        <v>122</v>
      </c>
      <c r="B32" s="27">
        <v>261.3</v>
      </c>
      <c r="C32" s="27">
        <v>260</v>
      </c>
      <c r="D32" s="27">
        <v>658.4</v>
      </c>
      <c r="E32" s="161">
        <v>524.8</v>
      </c>
      <c r="F32" s="27">
        <v>345</v>
      </c>
      <c r="G32" s="28">
        <v>369.2</v>
      </c>
    </row>
    <row r="33" spans="1:7" ht="12.75">
      <c r="A33" s="14" t="s">
        <v>27</v>
      </c>
      <c r="B33" s="161">
        <v>0.2</v>
      </c>
      <c r="C33" s="161">
        <v>0</v>
      </c>
      <c r="D33" s="161">
        <v>0</v>
      </c>
      <c r="E33" s="161">
        <v>0.2</v>
      </c>
      <c r="F33" s="161">
        <v>0</v>
      </c>
      <c r="G33" s="161">
        <v>0</v>
      </c>
    </row>
    <row r="34" spans="1:7" ht="12.75">
      <c r="A34" s="14" t="s">
        <v>28</v>
      </c>
      <c r="B34" s="170">
        <v>44.6</v>
      </c>
      <c r="C34" s="168">
        <v>48.9</v>
      </c>
      <c r="D34" s="168">
        <v>66.6</v>
      </c>
      <c r="E34" s="168">
        <v>67.8</v>
      </c>
      <c r="F34" s="168">
        <v>86.8</v>
      </c>
      <c r="G34" s="168">
        <v>61.7</v>
      </c>
    </row>
    <row r="35" spans="1:7" ht="12.75">
      <c r="A35" s="14" t="s">
        <v>29</v>
      </c>
      <c r="B35" s="24">
        <v>26.8</v>
      </c>
      <c r="C35" s="24">
        <v>26</v>
      </c>
      <c r="D35" s="24">
        <v>25.6</v>
      </c>
      <c r="E35" s="24">
        <v>35.7</v>
      </c>
      <c r="F35" s="24">
        <v>43</v>
      </c>
      <c r="G35" s="25">
        <v>29.9</v>
      </c>
    </row>
    <row r="36" spans="1:7" ht="12.75">
      <c r="A36" s="14" t="s">
        <v>30</v>
      </c>
      <c r="B36" s="24">
        <v>7.5</v>
      </c>
      <c r="C36" s="24">
        <v>9</v>
      </c>
      <c r="D36" s="24">
        <v>14</v>
      </c>
      <c r="E36" s="24">
        <v>13.5</v>
      </c>
      <c r="F36" s="24">
        <v>11.3</v>
      </c>
      <c r="G36" s="25">
        <v>10.3</v>
      </c>
    </row>
    <row r="37" spans="1:7" ht="12.75">
      <c r="A37" s="14" t="s">
        <v>31</v>
      </c>
      <c r="B37" s="24">
        <v>20.5</v>
      </c>
      <c r="C37" s="24">
        <v>1.9</v>
      </c>
      <c r="D37" s="24">
        <v>48.9</v>
      </c>
      <c r="E37" s="24">
        <v>9</v>
      </c>
      <c r="F37" s="24">
        <v>27.4</v>
      </c>
      <c r="G37" s="25">
        <v>19.3</v>
      </c>
    </row>
    <row r="38" spans="1:7" ht="12.75">
      <c r="A38" s="17" t="s">
        <v>32</v>
      </c>
      <c r="B38" s="27">
        <v>251.3</v>
      </c>
      <c r="C38" s="27">
        <v>272</v>
      </c>
      <c r="D38" s="27">
        <v>636.6</v>
      </c>
      <c r="E38" s="27">
        <v>534.6</v>
      </c>
      <c r="F38" s="27">
        <v>350.2</v>
      </c>
      <c r="G38" s="28">
        <v>371.3</v>
      </c>
    </row>
    <row r="39" spans="1:7" ht="12.75">
      <c r="A39" s="14" t="s">
        <v>33</v>
      </c>
      <c r="B39" s="24">
        <v>3</v>
      </c>
      <c r="C39" s="24">
        <v>1.9</v>
      </c>
      <c r="D39" s="24">
        <v>4.4</v>
      </c>
      <c r="E39" s="24">
        <v>2.9</v>
      </c>
      <c r="F39" s="24">
        <v>2.7</v>
      </c>
      <c r="G39" s="25">
        <v>2.7</v>
      </c>
    </row>
    <row r="40" spans="1:7" ht="12.75">
      <c r="A40" s="14" t="s">
        <v>34</v>
      </c>
      <c r="B40" s="24">
        <v>75.7</v>
      </c>
      <c r="C40" s="24">
        <v>70.8</v>
      </c>
      <c r="D40" s="24">
        <v>192.2</v>
      </c>
      <c r="E40" s="24">
        <v>170.2</v>
      </c>
      <c r="F40" s="24">
        <v>98.3</v>
      </c>
      <c r="G40" s="24">
        <v>109.4</v>
      </c>
    </row>
    <row r="41" spans="1:7" ht="12.75">
      <c r="A41" s="17" t="s">
        <v>35</v>
      </c>
      <c r="B41" s="27">
        <v>178.5</v>
      </c>
      <c r="C41" s="27">
        <v>203.1</v>
      </c>
      <c r="D41" s="27">
        <v>448.8</v>
      </c>
      <c r="E41" s="27">
        <v>367.2</v>
      </c>
      <c r="F41" s="27">
        <v>254.6</v>
      </c>
      <c r="G41" s="28">
        <v>264.6</v>
      </c>
    </row>
    <row r="42" spans="1:7" ht="12.75">
      <c r="A42" s="14" t="s">
        <v>36</v>
      </c>
      <c r="B42" s="24">
        <v>1.1</v>
      </c>
      <c r="C42" s="24">
        <v>0.4</v>
      </c>
      <c r="D42" s="24">
        <v>1.3</v>
      </c>
      <c r="E42" s="24">
        <v>1.4</v>
      </c>
      <c r="F42" s="24">
        <v>0.7</v>
      </c>
      <c r="G42" s="25">
        <v>2.2</v>
      </c>
    </row>
    <row r="43" spans="1:7" ht="12.75">
      <c r="A43" s="14" t="s">
        <v>37</v>
      </c>
      <c r="B43" s="24">
        <v>23.2</v>
      </c>
      <c r="C43" s="24">
        <v>22.4</v>
      </c>
      <c r="D43" s="24">
        <v>104.6</v>
      </c>
      <c r="E43" s="24">
        <v>74.4</v>
      </c>
      <c r="F43" s="24">
        <v>34.2</v>
      </c>
      <c r="G43" s="25">
        <v>45.2</v>
      </c>
    </row>
    <row r="44" spans="1:7" ht="12.75">
      <c r="A44" s="92" t="s">
        <v>38</v>
      </c>
      <c r="B44" s="24">
        <v>156.5</v>
      </c>
      <c r="C44" s="24">
        <v>181.1</v>
      </c>
      <c r="D44" s="24">
        <v>345.5</v>
      </c>
      <c r="E44" s="24">
        <v>294.2</v>
      </c>
      <c r="F44" s="24">
        <v>221.1</v>
      </c>
      <c r="G44" s="25">
        <v>221.6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45" sqref="A45"/>
    </sheetView>
  </sheetViews>
  <sheetFormatPr defaultColWidth="11.421875" defaultRowHeight="12.75"/>
  <cols>
    <col min="1" max="1" width="30.7109375" style="0" customWidth="1"/>
  </cols>
  <sheetData>
    <row r="1" ht="12.75">
      <c r="A1" t="s">
        <v>0</v>
      </c>
    </row>
    <row r="2" ht="12.75">
      <c r="A2" t="s">
        <v>1</v>
      </c>
    </row>
    <row r="4" ht="12.75">
      <c r="A4" s="6" t="s">
        <v>128</v>
      </c>
    </row>
    <row r="5" spans="1:7" ht="12.75">
      <c r="A5" s="42" t="s">
        <v>123</v>
      </c>
      <c r="B5" s="7"/>
      <c r="C5" s="7"/>
      <c r="D5" s="7"/>
      <c r="E5" s="8"/>
      <c r="F5" s="8"/>
      <c r="G5" s="8"/>
    </row>
    <row r="6" spans="1:7" ht="24">
      <c r="A6" s="9"/>
      <c r="B6" s="10" t="s">
        <v>49</v>
      </c>
      <c r="C6" s="10" t="s">
        <v>50</v>
      </c>
      <c r="D6" s="10" t="s">
        <v>2</v>
      </c>
      <c r="E6" s="10" t="s">
        <v>117</v>
      </c>
      <c r="F6" s="10" t="s">
        <v>53</v>
      </c>
      <c r="G6" s="10" t="s">
        <v>52</v>
      </c>
    </row>
    <row r="7" spans="1:7" ht="12.75">
      <c r="A7" s="9"/>
      <c r="B7" s="10"/>
      <c r="C7" s="10"/>
      <c r="D7" s="10"/>
      <c r="E7" s="10"/>
      <c r="F7" s="10"/>
      <c r="G7" s="11"/>
    </row>
    <row r="8" spans="1:7" ht="12.75">
      <c r="A8" s="9"/>
      <c r="B8" s="12"/>
      <c r="C8" s="12"/>
      <c r="D8" s="12"/>
      <c r="E8" s="12"/>
      <c r="F8" s="12"/>
      <c r="G8" s="13"/>
    </row>
    <row r="9" spans="1:7" ht="12.75">
      <c r="A9" s="14" t="s">
        <v>3</v>
      </c>
      <c r="B9" s="15">
        <v>2990</v>
      </c>
      <c r="C9" s="15">
        <v>14800</v>
      </c>
      <c r="D9" s="15">
        <v>5224</v>
      </c>
      <c r="E9" s="15">
        <v>3230</v>
      </c>
      <c r="F9" s="15">
        <v>2863</v>
      </c>
      <c r="G9" s="15">
        <v>35134</v>
      </c>
    </row>
    <row r="10" ht="12.75">
      <c r="A10" s="17" t="s">
        <v>4</v>
      </c>
    </row>
    <row r="11" spans="1:7" ht="12.75">
      <c r="A11" s="14" t="s">
        <v>5</v>
      </c>
      <c r="B11" s="9">
        <v>36</v>
      </c>
      <c r="C11" s="9">
        <v>46</v>
      </c>
      <c r="D11" s="9">
        <v>31</v>
      </c>
      <c r="E11" s="9">
        <v>51</v>
      </c>
      <c r="F11" s="9">
        <v>60</v>
      </c>
      <c r="G11" s="9">
        <v>45</v>
      </c>
    </row>
    <row r="12" spans="1:7" ht="12.75">
      <c r="A12" s="14" t="s">
        <v>6</v>
      </c>
      <c r="B12" s="9">
        <v>29</v>
      </c>
      <c r="C12" s="9">
        <v>33</v>
      </c>
      <c r="D12" s="9">
        <v>21</v>
      </c>
      <c r="E12" s="9">
        <v>37</v>
      </c>
      <c r="F12" s="9">
        <v>47</v>
      </c>
      <c r="G12" s="9">
        <v>33</v>
      </c>
    </row>
    <row r="13" spans="1:7" ht="12.75">
      <c r="A13" s="14" t="s">
        <v>7</v>
      </c>
      <c r="B13" s="161">
        <v>0</v>
      </c>
      <c r="C13" s="169">
        <v>35</v>
      </c>
      <c r="D13" s="161">
        <v>0</v>
      </c>
      <c r="E13" s="169">
        <v>26</v>
      </c>
      <c r="F13" s="169">
        <v>26</v>
      </c>
      <c r="G13" s="169">
        <v>23</v>
      </c>
    </row>
    <row r="14" spans="1:7" ht="12.75">
      <c r="A14" s="14" t="s">
        <v>8</v>
      </c>
      <c r="B14" s="161">
        <v>0</v>
      </c>
      <c r="C14" s="161">
        <v>0</v>
      </c>
      <c r="D14" s="171">
        <v>104</v>
      </c>
      <c r="E14" s="171">
        <v>45</v>
      </c>
      <c r="F14" s="161">
        <v>0</v>
      </c>
      <c r="G14" s="161">
        <v>21</v>
      </c>
    </row>
    <row r="15" spans="1:7" ht="12.75">
      <c r="A15" s="14" t="s">
        <v>9</v>
      </c>
      <c r="B15" s="161">
        <v>0</v>
      </c>
      <c r="C15" s="161">
        <v>0</v>
      </c>
      <c r="D15" s="171">
        <v>699</v>
      </c>
      <c r="E15" s="171">
        <v>439</v>
      </c>
      <c r="F15" s="171">
        <v>11</v>
      </c>
      <c r="G15" s="172">
        <v>163</v>
      </c>
    </row>
    <row r="16" spans="1:7" ht="12.75">
      <c r="A16" s="14" t="s">
        <v>10</v>
      </c>
      <c r="B16" s="173">
        <v>59</v>
      </c>
      <c r="C16" s="174">
        <v>9</v>
      </c>
      <c r="D16" s="171">
        <v>9752</v>
      </c>
      <c r="E16" s="171">
        <v>2431</v>
      </c>
      <c r="F16" s="171">
        <v>91</v>
      </c>
      <c r="G16" s="172">
        <v>2052</v>
      </c>
    </row>
    <row r="17" spans="1:7" ht="12.75">
      <c r="A17" s="14" t="s">
        <v>11</v>
      </c>
      <c r="B17" s="22">
        <v>1.8</v>
      </c>
      <c r="C17" s="22">
        <v>1.6</v>
      </c>
      <c r="D17" s="22">
        <v>1.9</v>
      </c>
      <c r="E17" s="22">
        <v>2</v>
      </c>
      <c r="F17" s="22">
        <v>1.8</v>
      </c>
      <c r="G17" s="23">
        <v>1.7</v>
      </c>
    </row>
    <row r="18" spans="1:7" ht="12.75">
      <c r="A18" s="17" t="s">
        <v>119</v>
      </c>
      <c r="B18" s="9"/>
      <c r="C18" s="9"/>
      <c r="D18" s="9"/>
      <c r="E18" s="9"/>
      <c r="F18" s="9"/>
      <c r="G18" s="9"/>
    </row>
    <row r="19" spans="1:7" ht="12.75">
      <c r="A19" s="14" t="s">
        <v>12</v>
      </c>
      <c r="B19" s="24">
        <v>134.6</v>
      </c>
      <c r="C19" s="24">
        <v>286.5</v>
      </c>
      <c r="D19" s="24">
        <v>75.8</v>
      </c>
      <c r="E19" s="24">
        <v>288.4</v>
      </c>
      <c r="F19" s="24">
        <v>252.6</v>
      </c>
      <c r="G19" s="25">
        <v>234</v>
      </c>
    </row>
    <row r="20" spans="1:7" ht="12.75">
      <c r="A20" s="14" t="s">
        <v>121</v>
      </c>
      <c r="B20" s="24">
        <v>118</v>
      </c>
      <c r="C20" s="24">
        <v>109.8</v>
      </c>
      <c r="D20" s="163" t="s">
        <v>132</v>
      </c>
      <c r="E20" s="24">
        <v>58.2</v>
      </c>
      <c r="F20" s="24">
        <v>99.2</v>
      </c>
      <c r="G20" s="25">
        <v>81.9</v>
      </c>
    </row>
    <row r="21" spans="1:7" ht="12.75">
      <c r="A21" s="14" t="s">
        <v>14</v>
      </c>
      <c r="B21" s="24">
        <v>584.6</v>
      </c>
      <c r="C21" s="24">
        <v>861.6</v>
      </c>
      <c r="D21" s="24">
        <v>1635.2</v>
      </c>
      <c r="E21" s="24">
        <v>1688.7</v>
      </c>
      <c r="F21" s="24">
        <v>929.9</v>
      </c>
      <c r="G21" s="25">
        <v>1092.8</v>
      </c>
    </row>
    <row r="22" spans="1:7" ht="12.75">
      <c r="A22" s="14" t="s">
        <v>15</v>
      </c>
      <c r="B22" s="24">
        <v>409.2</v>
      </c>
      <c r="C22" s="24">
        <v>659</v>
      </c>
      <c r="D22" s="24">
        <v>1410.4</v>
      </c>
      <c r="E22" s="24">
        <v>1454.2</v>
      </c>
      <c r="F22" s="24">
        <v>779.8</v>
      </c>
      <c r="G22" s="25">
        <v>884.8</v>
      </c>
    </row>
    <row r="23" spans="1:7" ht="12.75">
      <c r="A23" s="14" t="s">
        <v>16</v>
      </c>
      <c r="B23" s="24">
        <v>275.2</v>
      </c>
      <c r="C23" s="24">
        <v>396.6</v>
      </c>
      <c r="D23" s="24">
        <v>670.8</v>
      </c>
      <c r="E23" s="24">
        <v>648.9</v>
      </c>
      <c r="F23" s="24">
        <v>428.6</v>
      </c>
      <c r="G23" s="25">
        <v>469.9</v>
      </c>
    </row>
    <row r="24" spans="1:8" ht="12.75">
      <c r="A24" s="14" t="s">
        <v>17</v>
      </c>
      <c r="B24" s="24">
        <v>95.2</v>
      </c>
      <c r="C24" s="24">
        <v>291</v>
      </c>
      <c r="D24" s="24">
        <v>512.1</v>
      </c>
      <c r="E24" s="24">
        <v>475.4</v>
      </c>
      <c r="F24" s="24">
        <v>288.1</v>
      </c>
      <c r="G24" s="25">
        <v>332</v>
      </c>
      <c r="H24" s="24"/>
    </row>
    <row r="25" spans="1:7" ht="12.75">
      <c r="A25" s="14" t="s">
        <v>18</v>
      </c>
      <c r="B25" s="24">
        <v>400.9</v>
      </c>
      <c r="C25" s="24">
        <v>818</v>
      </c>
      <c r="D25" s="24">
        <v>620.2</v>
      </c>
      <c r="E25" s="24">
        <v>1012.3</v>
      </c>
      <c r="F25" s="24">
        <v>670.9</v>
      </c>
      <c r="G25" s="25">
        <v>762</v>
      </c>
    </row>
    <row r="26" spans="1:7" ht="12.75">
      <c r="A26" s="14" t="s">
        <v>19</v>
      </c>
      <c r="B26" s="24">
        <v>457</v>
      </c>
      <c r="C26" s="24">
        <v>444.8</v>
      </c>
      <c r="D26" s="24">
        <v>1692.2</v>
      </c>
      <c r="E26" s="24">
        <v>1332.3</v>
      </c>
      <c r="F26" s="24">
        <v>693.3</v>
      </c>
      <c r="G26" s="25">
        <v>805.3</v>
      </c>
    </row>
    <row r="27" spans="1:7" ht="12.75">
      <c r="A27" s="17" t="s">
        <v>120</v>
      </c>
      <c r="B27" s="26"/>
      <c r="C27" s="26"/>
      <c r="D27" s="26"/>
      <c r="E27" s="26"/>
      <c r="F27" s="26"/>
      <c r="G27" s="26"/>
    </row>
    <row r="28" spans="1:7" ht="12.75">
      <c r="A28" s="14" t="s">
        <v>20</v>
      </c>
      <c r="B28" s="24">
        <v>596.7</v>
      </c>
      <c r="C28" s="24">
        <v>627.5</v>
      </c>
      <c r="D28" s="24">
        <v>1881.5</v>
      </c>
      <c r="E28" s="24">
        <v>1382.4</v>
      </c>
      <c r="F28" s="24">
        <v>754</v>
      </c>
      <c r="G28" s="25">
        <v>937.6</v>
      </c>
    </row>
    <row r="29" spans="1:7" ht="12.75">
      <c r="A29" s="14" t="s">
        <v>23</v>
      </c>
      <c r="B29" s="161">
        <v>0</v>
      </c>
      <c r="C29" s="161">
        <v>0</v>
      </c>
      <c r="D29" s="161">
        <v>0.2</v>
      </c>
      <c r="E29" s="161">
        <v>0.2</v>
      </c>
      <c r="F29" s="161">
        <v>0.5</v>
      </c>
      <c r="G29" s="161">
        <v>0.1</v>
      </c>
    </row>
    <row r="30" spans="1:7" ht="12.75">
      <c r="A30" s="14" t="s">
        <v>24</v>
      </c>
      <c r="B30" s="24">
        <v>146.4</v>
      </c>
      <c r="C30" s="24">
        <v>169.3</v>
      </c>
      <c r="D30" s="24">
        <v>1276.4</v>
      </c>
      <c r="E30" s="24">
        <v>700.5</v>
      </c>
      <c r="F30" s="24">
        <v>222.6</v>
      </c>
      <c r="G30" s="25">
        <v>408.7</v>
      </c>
    </row>
    <row r="31" spans="1:7" ht="12.75">
      <c r="A31" s="14" t="s">
        <v>25</v>
      </c>
      <c r="B31" s="24">
        <v>131.1</v>
      </c>
      <c r="C31" s="24">
        <v>170.4</v>
      </c>
      <c r="D31" s="24">
        <v>319.2</v>
      </c>
      <c r="E31" s="24">
        <v>320.3</v>
      </c>
      <c r="F31" s="24">
        <v>209.5</v>
      </c>
      <c r="G31" s="25">
        <v>221.8</v>
      </c>
    </row>
    <row r="32" spans="1:7" ht="12.75">
      <c r="A32" s="92" t="s">
        <v>122</v>
      </c>
      <c r="B32" s="27">
        <v>319.2</v>
      </c>
      <c r="C32" s="27">
        <v>287.8</v>
      </c>
      <c r="D32" s="27">
        <v>286</v>
      </c>
      <c r="E32" s="161">
        <v>361.7</v>
      </c>
      <c r="F32" s="27">
        <v>322.4</v>
      </c>
      <c r="G32" s="28">
        <v>307.2</v>
      </c>
    </row>
    <row r="33" spans="1:7" ht="12.75">
      <c r="A33" s="14" t="s">
        <v>27</v>
      </c>
      <c r="B33" s="161">
        <v>0</v>
      </c>
      <c r="C33" s="161">
        <v>0</v>
      </c>
      <c r="D33" s="161">
        <v>0</v>
      </c>
      <c r="E33" s="161">
        <v>0</v>
      </c>
      <c r="F33" s="161">
        <v>0</v>
      </c>
      <c r="G33" s="161">
        <v>0</v>
      </c>
    </row>
    <row r="34" spans="1:7" ht="12.75">
      <c r="A34" s="14" t="s">
        <v>28</v>
      </c>
      <c r="B34" s="170">
        <v>57.4</v>
      </c>
      <c r="C34" s="168">
        <v>53.9</v>
      </c>
      <c r="D34" s="168">
        <v>64.9</v>
      </c>
      <c r="E34" s="168">
        <v>76.2</v>
      </c>
      <c r="F34" s="168">
        <v>88</v>
      </c>
      <c r="G34" s="168">
        <v>65.8</v>
      </c>
    </row>
    <row r="35" spans="1:7" ht="12.75">
      <c r="A35" s="14" t="s">
        <v>29</v>
      </c>
      <c r="B35" s="24">
        <v>34.5</v>
      </c>
      <c r="C35" s="24">
        <v>29.6</v>
      </c>
      <c r="D35" s="24">
        <v>26.6</v>
      </c>
      <c r="E35" s="24">
        <v>38.1</v>
      </c>
      <c r="F35" s="24">
        <v>43.5</v>
      </c>
      <c r="G35" s="25">
        <v>32.4</v>
      </c>
    </row>
    <row r="36" spans="1:7" ht="12.75">
      <c r="A36" s="14" t="s">
        <v>30</v>
      </c>
      <c r="B36" s="24">
        <v>7.1</v>
      </c>
      <c r="C36" s="24">
        <v>9.7</v>
      </c>
      <c r="D36" s="24">
        <v>15.7</v>
      </c>
      <c r="E36" s="24">
        <v>13.4</v>
      </c>
      <c r="F36" s="24">
        <v>9.4</v>
      </c>
      <c r="G36" s="25">
        <v>10.7</v>
      </c>
    </row>
    <row r="37" spans="1:7" ht="12.75">
      <c r="A37" s="14" t="s">
        <v>31</v>
      </c>
      <c r="B37" s="24">
        <v>32.6</v>
      </c>
      <c r="C37" s="24">
        <v>2.7</v>
      </c>
      <c r="D37" s="24">
        <v>51.7</v>
      </c>
      <c r="E37" s="24">
        <v>13.6</v>
      </c>
      <c r="F37" s="24">
        <v>11</v>
      </c>
      <c r="G37" s="25">
        <v>20.5</v>
      </c>
    </row>
    <row r="38" spans="1:7" ht="12.75">
      <c r="A38" s="17" t="s">
        <v>32</v>
      </c>
      <c r="B38" s="27">
        <v>302.5</v>
      </c>
      <c r="C38" s="27">
        <v>299.7</v>
      </c>
      <c r="D38" s="27">
        <v>256.9</v>
      </c>
      <c r="E38" s="27">
        <v>372.9</v>
      </c>
      <c r="F38" s="27">
        <v>346.5</v>
      </c>
      <c r="G38" s="28">
        <v>309.5</v>
      </c>
    </row>
    <row r="39" spans="1:7" ht="12.75">
      <c r="A39" s="14" t="s">
        <v>33</v>
      </c>
      <c r="B39" s="24">
        <v>2.1</v>
      </c>
      <c r="C39" s="24">
        <v>1.4</v>
      </c>
      <c r="D39" s="24">
        <v>6.3</v>
      </c>
      <c r="E39" s="24">
        <v>4.2</v>
      </c>
      <c r="F39" s="24">
        <v>2.2</v>
      </c>
      <c r="G39" s="25">
        <v>2.8</v>
      </c>
    </row>
    <row r="40" spans="1:7" ht="12.75">
      <c r="A40" s="14" t="s">
        <v>34</v>
      </c>
      <c r="B40" s="24">
        <v>85.6</v>
      </c>
      <c r="C40" s="24">
        <v>75.8</v>
      </c>
      <c r="D40" s="24">
        <v>205.9</v>
      </c>
      <c r="E40" s="24">
        <v>186.4</v>
      </c>
      <c r="F40" s="24">
        <v>109.8</v>
      </c>
      <c r="G40" s="24">
        <v>117.6</v>
      </c>
    </row>
    <row r="41" spans="1:7" ht="12.75">
      <c r="A41" s="17" t="s">
        <v>35</v>
      </c>
      <c r="B41" s="27">
        <v>219.1</v>
      </c>
      <c r="C41" s="27">
        <v>225.3</v>
      </c>
      <c r="D41" s="27">
        <v>57.3</v>
      </c>
      <c r="E41" s="27">
        <v>190.7</v>
      </c>
      <c r="F41" s="27">
        <v>238.9</v>
      </c>
      <c r="G41" s="28">
        <v>194.7</v>
      </c>
    </row>
    <row r="42" spans="1:7" ht="12.75">
      <c r="A42" s="14" t="s">
        <v>36</v>
      </c>
      <c r="B42" s="24">
        <v>0.5</v>
      </c>
      <c r="C42" s="24">
        <v>0.5</v>
      </c>
      <c r="D42" s="24">
        <v>1.7</v>
      </c>
      <c r="E42" s="24">
        <v>1.1</v>
      </c>
      <c r="F42" s="24">
        <v>0.6</v>
      </c>
      <c r="G42" s="25">
        <v>0.8</v>
      </c>
    </row>
    <row r="43" spans="1:7" ht="12.75">
      <c r="A43" s="14" t="s">
        <v>37</v>
      </c>
      <c r="B43" s="24">
        <v>22.8</v>
      </c>
      <c r="C43" s="24">
        <v>23.1</v>
      </c>
      <c r="D43" s="24">
        <v>101.6</v>
      </c>
      <c r="E43" s="24">
        <v>78</v>
      </c>
      <c r="F43" s="24">
        <v>38</v>
      </c>
      <c r="G43" s="25">
        <v>44.6</v>
      </c>
    </row>
    <row r="44" spans="1:7" ht="12.75">
      <c r="A44" s="92" t="s">
        <v>38</v>
      </c>
      <c r="B44" s="24">
        <v>196.7</v>
      </c>
      <c r="C44" s="24">
        <v>202.7</v>
      </c>
      <c r="D44" s="163" t="s">
        <v>133</v>
      </c>
      <c r="E44" s="24">
        <v>113.7</v>
      </c>
      <c r="F44" s="24">
        <v>201.5</v>
      </c>
      <c r="G44" s="25">
        <v>150.9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G45" sqref="G45"/>
    </sheetView>
  </sheetViews>
  <sheetFormatPr defaultColWidth="11.421875" defaultRowHeight="12.75"/>
  <cols>
    <col min="1" max="1" width="30.7109375" style="0" customWidth="1"/>
  </cols>
  <sheetData>
    <row r="1" ht="12.75">
      <c r="A1" t="s">
        <v>0</v>
      </c>
    </row>
    <row r="2" ht="12.75">
      <c r="A2" t="s">
        <v>1</v>
      </c>
    </row>
    <row r="4" ht="12.75">
      <c r="A4" s="6" t="s">
        <v>134</v>
      </c>
    </row>
    <row r="5" spans="1:7" ht="12.75">
      <c r="A5" s="42" t="s">
        <v>123</v>
      </c>
      <c r="B5" s="7"/>
      <c r="C5" s="7"/>
      <c r="D5" s="7"/>
      <c r="E5" s="8"/>
      <c r="F5" s="8"/>
      <c r="G5" s="8"/>
    </row>
    <row r="6" spans="1:7" ht="24">
      <c r="A6" s="9"/>
      <c r="B6" s="10" t="s">
        <v>49</v>
      </c>
      <c r="C6" s="10" t="s">
        <v>50</v>
      </c>
      <c r="D6" s="10" t="s">
        <v>2</v>
      </c>
      <c r="E6" s="10" t="s">
        <v>117</v>
      </c>
      <c r="F6" s="10" t="s">
        <v>53</v>
      </c>
      <c r="G6" s="10" t="s">
        <v>52</v>
      </c>
    </row>
    <row r="7" spans="1:7" ht="12.75">
      <c r="A7" s="9"/>
      <c r="B7" s="10"/>
      <c r="C7" s="10"/>
      <c r="D7" s="10"/>
      <c r="E7" s="10"/>
      <c r="F7" s="10"/>
      <c r="G7" s="11"/>
    </row>
    <row r="8" spans="1:7" ht="12.75">
      <c r="A8" s="9"/>
      <c r="B8" s="12"/>
      <c r="C8" s="12"/>
      <c r="D8" s="12"/>
      <c r="E8" s="12"/>
      <c r="F8" s="12"/>
      <c r="G8" s="13"/>
    </row>
    <row r="9" spans="1:7" ht="12.75">
      <c r="A9" s="14" t="s">
        <v>3</v>
      </c>
      <c r="B9" s="15">
        <v>3080</v>
      </c>
      <c r="C9" s="15">
        <v>14767</v>
      </c>
      <c r="D9" s="15">
        <v>5197</v>
      </c>
      <c r="E9" s="15">
        <v>3237</v>
      </c>
      <c r="F9" s="15">
        <v>2986</v>
      </c>
      <c r="G9" s="15">
        <v>35216</v>
      </c>
    </row>
    <row r="10" ht="12.75">
      <c r="A10" s="17" t="s">
        <v>4</v>
      </c>
    </row>
    <row r="11" spans="1:7" ht="12.75">
      <c r="A11" s="14" t="s">
        <v>5</v>
      </c>
      <c r="B11" s="9">
        <v>40</v>
      </c>
      <c r="C11" s="9">
        <v>47</v>
      </c>
      <c r="D11" s="9">
        <v>33</v>
      </c>
      <c r="E11" s="9">
        <v>52</v>
      </c>
      <c r="F11" s="9">
        <v>62</v>
      </c>
      <c r="G11" s="9">
        <v>47</v>
      </c>
    </row>
    <row r="12" spans="1:7" ht="12.75">
      <c r="A12" s="14" t="s">
        <v>6</v>
      </c>
      <c r="B12" s="9">
        <v>32</v>
      </c>
      <c r="C12" s="9">
        <v>35</v>
      </c>
      <c r="D12" s="9">
        <v>24</v>
      </c>
      <c r="E12" s="9">
        <v>37</v>
      </c>
      <c r="F12" s="9">
        <v>47</v>
      </c>
      <c r="G12" s="9">
        <v>35</v>
      </c>
    </row>
    <row r="13" spans="1:7" ht="12.75">
      <c r="A13" s="14" t="s">
        <v>7</v>
      </c>
      <c r="B13" s="161">
        <v>0</v>
      </c>
      <c r="C13" s="171">
        <v>36</v>
      </c>
      <c r="D13" s="161">
        <v>0</v>
      </c>
      <c r="E13" s="171">
        <v>31</v>
      </c>
      <c r="F13" s="171">
        <v>29</v>
      </c>
      <c r="G13" s="171">
        <v>24</v>
      </c>
    </row>
    <row r="14" spans="1:7" ht="12.75">
      <c r="A14" s="14" t="s">
        <v>8</v>
      </c>
      <c r="B14" s="161">
        <v>0</v>
      </c>
      <c r="C14" s="161">
        <v>0</v>
      </c>
      <c r="D14" s="171">
        <v>111</v>
      </c>
      <c r="E14" s="171">
        <v>40</v>
      </c>
      <c r="F14" s="161">
        <v>0</v>
      </c>
      <c r="G14" s="161">
        <v>21</v>
      </c>
    </row>
    <row r="15" spans="1:7" ht="12.75">
      <c r="A15" s="14" t="s">
        <v>9</v>
      </c>
      <c r="B15" s="161">
        <v>0</v>
      </c>
      <c r="C15" s="161">
        <v>0</v>
      </c>
      <c r="D15" s="171">
        <v>754</v>
      </c>
      <c r="E15" s="171">
        <v>412</v>
      </c>
      <c r="F15" s="171">
        <v>0</v>
      </c>
      <c r="G15" s="172">
        <v>166</v>
      </c>
    </row>
    <row r="16" spans="1:7" ht="12.75">
      <c r="A16" s="14" t="s">
        <v>10</v>
      </c>
      <c r="B16" s="173">
        <v>1460</v>
      </c>
      <c r="C16" s="174">
        <v>0</v>
      </c>
      <c r="D16" s="171">
        <v>6906</v>
      </c>
      <c r="E16" s="171">
        <v>4853</v>
      </c>
      <c r="F16" s="171">
        <v>62</v>
      </c>
      <c r="G16" s="172">
        <v>1828</v>
      </c>
    </row>
    <row r="17" spans="1:7" ht="12.75">
      <c r="A17" s="14" t="s">
        <v>11</v>
      </c>
      <c r="B17" s="22">
        <v>1.65</v>
      </c>
      <c r="C17" s="22">
        <v>1.57</v>
      </c>
      <c r="D17" s="22">
        <v>1.93</v>
      </c>
      <c r="E17" s="22">
        <v>1.92</v>
      </c>
      <c r="F17" s="22">
        <v>1.81</v>
      </c>
      <c r="G17" s="23">
        <v>1.77</v>
      </c>
    </row>
    <row r="18" spans="1:7" ht="12.75">
      <c r="A18" s="17" t="s">
        <v>119</v>
      </c>
      <c r="B18" s="9"/>
      <c r="C18" s="9"/>
      <c r="D18" s="9"/>
      <c r="E18" s="9"/>
      <c r="F18" s="9"/>
      <c r="G18" s="9"/>
    </row>
    <row r="19" spans="1:7" ht="12.75">
      <c r="A19" s="14" t="s">
        <v>12</v>
      </c>
      <c r="B19" s="24">
        <v>108.5</v>
      </c>
      <c r="C19" s="24">
        <v>296.9</v>
      </c>
      <c r="D19" s="24">
        <v>99.7</v>
      </c>
      <c r="E19" s="24">
        <v>251.4</v>
      </c>
      <c r="F19" s="24">
        <v>267.3</v>
      </c>
      <c r="G19" s="25">
        <v>231.9</v>
      </c>
    </row>
    <row r="20" spans="1:7" ht="12.75">
      <c r="A20" s="14" t="s">
        <v>121</v>
      </c>
      <c r="B20" s="24">
        <v>100.1</v>
      </c>
      <c r="C20" s="24">
        <v>82.9</v>
      </c>
      <c r="D20" s="163">
        <v>44.9</v>
      </c>
      <c r="E20" s="24">
        <v>132.3</v>
      </c>
      <c r="F20" s="24">
        <v>99.1</v>
      </c>
      <c r="G20" s="25">
        <v>86.8</v>
      </c>
    </row>
    <row r="21" spans="1:7" ht="12.75">
      <c r="A21" s="14" t="s">
        <v>14</v>
      </c>
      <c r="B21" s="24">
        <v>613.6</v>
      </c>
      <c r="C21" s="24">
        <v>960.9</v>
      </c>
      <c r="D21" s="24">
        <v>1671.2</v>
      </c>
      <c r="E21" s="24">
        <v>1744.8</v>
      </c>
      <c r="F21" s="24">
        <v>990.5</v>
      </c>
      <c r="G21" s="24">
        <v>1156.3</v>
      </c>
    </row>
    <row r="22" spans="1:7" ht="12.75">
      <c r="A22" s="14" t="s">
        <v>15</v>
      </c>
      <c r="B22" s="24">
        <v>393.9</v>
      </c>
      <c r="C22" s="24">
        <v>731.3</v>
      </c>
      <c r="D22" s="24">
        <v>1462.2</v>
      </c>
      <c r="E22" s="24">
        <v>1470.7</v>
      </c>
      <c r="F22" s="24">
        <v>785.9</v>
      </c>
      <c r="G22" s="25">
        <v>930.7</v>
      </c>
    </row>
    <row r="23" spans="1:7" ht="12.75">
      <c r="A23" s="14" t="s">
        <v>16</v>
      </c>
      <c r="B23" s="24">
        <v>240.7</v>
      </c>
      <c r="C23" s="24">
        <v>412</v>
      </c>
      <c r="D23" s="24">
        <v>711.8</v>
      </c>
      <c r="E23" s="24">
        <v>692.7</v>
      </c>
      <c r="F23" s="24">
        <v>484.7</v>
      </c>
      <c r="G23" s="25">
        <v>488.5</v>
      </c>
    </row>
    <row r="24" spans="1:8" ht="12.75">
      <c r="A24" s="14" t="s">
        <v>17</v>
      </c>
      <c r="B24" s="24">
        <v>74.6</v>
      </c>
      <c r="C24" s="24">
        <v>292.8</v>
      </c>
      <c r="D24" s="24">
        <v>562.6</v>
      </c>
      <c r="E24" s="24">
        <v>492.2</v>
      </c>
      <c r="F24" s="24">
        <v>309.2</v>
      </c>
      <c r="G24" s="25">
        <v>339.9</v>
      </c>
      <c r="H24" s="24"/>
    </row>
    <row r="25" spans="1:7" ht="12.75">
      <c r="A25" s="14" t="s">
        <v>18</v>
      </c>
      <c r="B25" s="24">
        <v>364.5</v>
      </c>
      <c r="C25" s="24">
        <v>858.5</v>
      </c>
      <c r="D25" s="24">
        <v>541.5</v>
      </c>
      <c r="E25" s="24">
        <v>948.1</v>
      </c>
      <c r="F25" s="24">
        <v>771.4</v>
      </c>
      <c r="G25" s="25">
        <v>762.3</v>
      </c>
    </row>
    <row r="26" spans="1:7" ht="12.75">
      <c r="A26" s="14" t="s">
        <v>19</v>
      </c>
      <c r="B26" s="24">
        <v>486.5</v>
      </c>
      <c r="C26" s="24">
        <v>517.5</v>
      </c>
      <c r="D26" s="24">
        <v>1847.5</v>
      </c>
      <c r="E26" s="24">
        <v>1496.7</v>
      </c>
      <c r="F26" s="24">
        <v>706.2</v>
      </c>
      <c r="G26" s="25">
        <v>886.1</v>
      </c>
    </row>
    <row r="27" spans="1:7" ht="12.75">
      <c r="A27" s="17" t="s">
        <v>120</v>
      </c>
      <c r="B27" s="26"/>
      <c r="C27" s="26"/>
      <c r="D27" s="26"/>
      <c r="E27" s="26"/>
      <c r="F27" s="26"/>
      <c r="G27" s="26"/>
    </row>
    <row r="28" spans="1:7" ht="12.75">
      <c r="A28" s="14" t="s">
        <v>20</v>
      </c>
      <c r="B28" s="24">
        <v>581.2</v>
      </c>
      <c r="C28" s="24">
        <v>626.8</v>
      </c>
      <c r="D28" s="24">
        <v>1860.8</v>
      </c>
      <c r="E28" s="24">
        <v>1392.9</v>
      </c>
      <c r="F28" s="24">
        <v>754.3</v>
      </c>
      <c r="G28" s="25">
        <v>921</v>
      </c>
    </row>
    <row r="29" spans="1:7" ht="12.75">
      <c r="A29" s="14" t="s">
        <v>23</v>
      </c>
      <c r="B29" s="161">
        <v>0</v>
      </c>
      <c r="C29" s="161">
        <v>0</v>
      </c>
      <c r="D29" s="161">
        <v>0.3</v>
      </c>
      <c r="E29" s="161">
        <v>0.1</v>
      </c>
      <c r="F29" s="161">
        <v>0</v>
      </c>
      <c r="G29" s="161">
        <v>0.1</v>
      </c>
    </row>
    <row r="30" spans="1:7" ht="12.75">
      <c r="A30" s="14" t="s">
        <v>24</v>
      </c>
      <c r="B30" s="24">
        <v>154.2</v>
      </c>
      <c r="C30" s="24">
        <v>162.5</v>
      </c>
      <c r="D30" s="24">
        <v>1151.3</v>
      </c>
      <c r="E30" s="24">
        <v>679</v>
      </c>
      <c r="F30" s="24">
        <v>214</v>
      </c>
      <c r="G30" s="25">
        <v>379.9</v>
      </c>
    </row>
    <row r="31" spans="1:7" ht="12.75">
      <c r="A31" s="14" t="s">
        <v>25</v>
      </c>
      <c r="B31" s="24">
        <v>143.5</v>
      </c>
      <c r="C31" s="24">
        <v>183.8</v>
      </c>
      <c r="D31" s="24">
        <v>372.1</v>
      </c>
      <c r="E31" s="24">
        <v>312.2</v>
      </c>
      <c r="F31" s="24">
        <v>213.7</v>
      </c>
      <c r="G31" s="25">
        <v>230.4</v>
      </c>
    </row>
    <row r="32" spans="1:7" ht="12.75">
      <c r="A32" s="92" t="s">
        <v>122</v>
      </c>
      <c r="B32" s="27">
        <v>283.5</v>
      </c>
      <c r="C32" s="27">
        <v>280.6</v>
      </c>
      <c r="D32" s="27">
        <v>337.7</v>
      </c>
      <c r="E32" s="161">
        <v>401.8</v>
      </c>
      <c r="F32" s="27">
        <v>326.7</v>
      </c>
      <c r="G32" s="28">
        <v>310.8</v>
      </c>
    </row>
    <row r="33" spans="1:7" ht="12.75">
      <c r="A33" s="14" t="s">
        <v>27</v>
      </c>
      <c r="B33" s="161">
        <v>0</v>
      </c>
      <c r="C33" s="161">
        <v>0</v>
      </c>
      <c r="D33" s="161">
        <v>0</v>
      </c>
      <c r="E33" s="161">
        <v>0</v>
      </c>
      <c r="F33" s="161">
        <v>0</v>
      </c>
      <c r="G33" s="161">
        <v>0</v>
      </c>
    </row>
    <row r="34" spans="1:7" ht="12.75">
      <c r="A34" s="14" t="s">
        <v>28</v>
      </c>
      <c r="B34" s="170">
        <v>58.3</v>
      </c>
      <c r="C34" s="168">
        <v>54.6</v>
      </c>
      <c r="D34" s="168">
        <v>86.4</v>
      </c>
      <c r="E34" s="168">
        <v>92</v>
      </c>
      <c r="F34" s="168">
        <v>103.8</v>
      </c>
      <c r="G34" s="168">
        <v>73</v>
      </c>
    </row>
    <row r="35" spans="1:7" ht="12.75">
      <c r="A35" s="14" t="s">
        <v>29</v>
      </c>
      <c r="B35" s="24">
        <v>36.8</v>
      </c>
      <c r="C35" s="24">
        <v>30.7</v>
      </c>
      <c r="D35" s="24">
        <v>28.5</v>
      </c>
      <c r="E35" s="24">
        <v>39.8</v>
      </c>
      <c r="F35" s="25">
        <v>49.4</v>
      </c>
      <c r="G35" s="24">
        <v>34.9</v>
      </c>
    </row>
    <row r="36" spans="1:7" ht="12.75">
      <c r="A36" s="14" t="s">
        <v>30</v>
      </c>
      <c r="B36" s="24">
        <v>8.2</v>
      </c>
      <c r="C36" s="24">
        <v>9</v>
      </c>
      <c r="D36" s="24">
        <v>17.5</v>
      </c>
      <c r="E36" s="24">
        <v>12.9</v>
      </c>
      <c r="F36" s="24">
        <v>8.3</v>
      </c>
      <c r="G36" s="25">
        <v>10.3</v>
      </c>
    </row>
    <row r="37" spans="1:7" ht="12.75">
      <c r="A37" s="14" t="s">
        <v>31</v>
      </c>
      <c r="B37" s="24">
        <v>42.5</v>
      </c>
      <c r="C37" s="24">
        <v>5.9</v>
      </c>
      <c r="D37" s="24">
        <v>59.3</v>
      </c>
      <c r="E37" s="24">
        <v>15.2</v>
      </c>
      <c r="F37" s="24">
        <v>11.5</v>
      </c>
      <c r="G37" s="25">
        <v>26.1</v>
      </c>
    </row>
    <row r="38" spans="1:7" ht="12.75">
      <c r="A38" s="17" t="s">
        <v>32</v>
      </c>
      <c r="B38" s="27">
        <v>254.3</v>
      </c>
      <c r="C38" s="27">
        <v>289.5</v>
      </c>
      <c r="D38" s="27">
        <v>318.8</v>
      </c>
      <c r="E38" s="27">
        <v>425.9</v>
      </c>
      <c r="F38" s="27">
        <v>361.4</v>
      </c>
      <c r="G38" s="28">
        <v>312.5</v>
      </c>
    </row>
    <row r="39" spans="1:7" ht="12.75">
      <c r="A39" s="14" t="s">
        <v>33</v>
      </c>
      <c r="B39" s="24">
        <v>3.5</v>
      </c>
      <c r="C39" s="24">
        <v>1.4</v>
      </c>
      <c r="D39" s="24">
        <v>3.3</v>
      </c>
      <c r="E39" s="24">
        <v>1.9</v>
      </c>
      <c r="F39" s="24">
        <v>1.8</v>
      </c>
      <c r="G39" s="25">
        <v>2.3</v>
      </c>
    </row>
    <row r="40" spans="1:7" ht="12.75">
      <c r="A40" s="14" t="s">
        <v>34</v>
      </c>
      <c r="B40" s="24">
        <v>93.6</v>
      </c>
      <c r="C40" s="24">
        <v>84.9</v>
      </c>
      <c r="D40" s="24">
        <v>215.9</v>
      </c>
      <c r="E40" s="24">
        <v>180.1</v>
      </c>
      <c r="F40" s="24">
        <v>116.1</v>
      </c>
      <c r="G40" s="24">
        <v>124.3</v>
      </c>
    </row>
    <row r="41" spans="1:7" ht="12.75">
      <c r="A41" s="17" t="s">
        <v>35</v>
      </c>
      <c r="B41" s="27">
        <v>164.1</v>
      </c>
      <c r="C41" s="27">
        <v>206</v>
      </c>
      <c r="D41" s="27">
        <v>106.2</v>
      </c>
      <c r="E41" s="27">
        <v>247.7</v>
      </c>
      <c r="F41" s="27">
        <v>247.1</v>
      </c>
      <c r="G41" s="28">
        <v>190.4</v>
      </c>
    </row>
    <row r="42" spans="1:7" ht="12.75">
      <c r="A42" s="14" t="s">
        <v>36</v>
      </c>
      <c r="B42" s="24">
        <v>0.6</v>
      </c>
      <c r="C42" s="24">
        <v>0.4</v>
      </c>
      <c r="D42" s="24">
        <v>1.4</v>
      </c>
      <c r="E42" s="24">
        <v>0.9</v>
      </c>
      <c r="F42" s="24">
        <v>0.6</v>
      </c>
      <c r="G42" s="25">
        <v>0.7</v>
      </c>
    </row>
    <row r="43" spans="1:7" ht="12.75">
      <c r="A43" s="14" t="s">
        <v>37</v>
      </c>
      <c r="B43" s="24">
        <v>22</v>
      </c>
      <c r="C43" s="24">
        <v>24.4</v>
      </c>
      <c r="D43" s="24">
        <v>102.8</v>
      </c>
      <c r="E43" s="24">
        <v>77</v>
      </c>
      <c r="F43" s="24">
        <v>39.1</v>
      </c>
      <c r="G43" s="25">
        <v>45.2</v>
      </c>
    </row>
    <row r="44" spans="1:7" ht="12.75">
      <c r="A44" s="92" t="s">
        <v>38</v>
      </c>
      <c r="B44" s="24">
        <v>142.8</v>
      </c>
      <c r="C44" s="24">
        <v>182</v>
      </c>
      <c r="D44" s="163">
        <v>4.8</v>
      </c>
      <c r="E44" s="24">
        <v>171.6</v>
      </c>
      <c r="F44" s="24">
        <v>208.7</v>
      </c>
      <c r="G44" s="25">
        <v>145.9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francoise.dauvier</dc:creator>
  <cp:keywords/>
  <dc:description/>
  <cp:lastModifiedBy>Catherine LE-LAIN</cp:lastModifiedBy>
  <cp:lastPrinted>2024-04-25T11:49:56Z</cp:lastPrinted>
  <dcterms:created xsi:type="dcterms:W3CDTF">2018-10-31T14:07:27Z</dcterms:created>
  <dcterms:modified xsi:type="dcterms:W3CDTF">2024-04-30T08:59:31Z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