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09_ETUDES_DIFFUSION\22_Diffusion\02_Canaux_Diffusion\02_Site_internet\01_Mise_en_ligne\02_Publications\2025\1104_Comptes_2024\"/>
    </mc:Choice>
  </mc:AlternateContent>
  <bookViews>
    <workbookView xWindow="120" yWindow="30" windowWidth="12570" windowHeight="6060" tabRatio="784"/>
  </bookViews>
  <sheets>
    <sheet name="Figure 1" sheetId="80" r:id="rId1"/>
    <sheet name="Figure 2" sheetId="82" r:id="rId2"/>
    <sheet name="Figure 3" sheetId="84" r:id="rId3"/>
    <sheet name="Figure 4" sheetId="83" r:id="rId4"/>
    <sheet name="Figure 5" sheetId="91" r:id="rId5"/>
    <sheet name="Figure 6" sheetId="92" r:id="rId6"/>
  </sheets>
  <definedNames>
    <definedName name="_xlnm.Print_Area" localSheetId="0">'Figure 1'!$A$1:$G$43</definedName>
    <definedName name="_xlnm.Print_Area" localSheetId="1">'Figure 2'!$A$1:$F$11</definedName>
    <definedName name="_xlnm.Print_Area" localSheetId="2">'Figure 3'!$A$2:$G$17</definedName>
    <definedName name="_xlnm.Print_Area" localSheetId="3">'Figure 4'!#REF!</definedName>
    <definedName name="_xlnm.Print_Area" localSheetId="4">'Figure 5'!$A$4:$D$21</definedName>
  </definedNames>
  <calcPr calcId="162913"/>
</workbook>
</file>

<file path=xl/calcChain.xml><?xml version="1.0" encoding="utf-8"?>
<calcChain xmlns="http://schemas.openxmlformats.org/spreadsheetml/2006/main">
  <c r="D9" i="83" l="1"/>
  <c r="C9" i="83"/>
  <c r="G253" i="80" l="1"/>
  <c r="G252" i="80"/>
  <c r="G209" i="80"/>
  <c r="G210" i="80" s="1"/>
  <c r="G183" i="80"/>
  <c r="G224" i="80" l="1"/>
  <c r="G225" i="80" s="1"/>
  <c r="G226" i="80" s="1"/>
  <c r="H226" i="80" s="1"/>
  <c r="G94" i="80"/>
  <c r="G211" i="80"/>
  <c r="G93" i="80"/>
  <c r="G195" i="80"/>
  <c r="H210" i="80"/>
  <c r="G194" i="80"/>
  <c r="H209" i="80"/>
  <c r="G198" i="80"/>
  <c r="H224" i="80" l="1"/>
  <c r="H225" i="80"/>
  <c r="G212" i="80"/>
  <c r="H212" i="80" s="1"/>
  <c r="H211" i="80"/>
</calcChain>
</file>

<file path=xl/sharedStrings.xml><?xml version="1.0" encoding="utf-8"?>
<sst xmlns="http://schemas.openxmlformats.org/spreadsheetml/2006/main" count="173" uniqueCount="130">
  <si>
    <t>Ovins - Caprins</t>
  </si>
  <si>
    <t>Légumes frais</t>
  </si>
  <si>
    <t>Pommes de terre</t>
  </si>
  <si>
    <t>Gros bovins</t>
  </si>
  <si>
    <t>Veaux</t>
  </si>
  <si>
    <t>Porcins</t>
  </si>
  <si>
    <t>Volailles</t>
  </si>
  <si>
    <t xml:space="preserve">Oeufs  </t>
  </si>
  <si>
    <t>Engrais et amendements</t>
  </si>
  <si>
    <t>Production évaluée hors subventions sur les produits</t>
  </si>
  <si>
    <t>Céréales</t>
  </si>
  <si>
    <t>Plantes fourragères</t>
  </si>
  <si>
    <t>Autres produits végétaux</t>
  </si>
  <si>
    <t>Produits végétaux</t>
  </si>
  <si>
    <t>Lait de vache</t>
  </si>
  <si>
    <t>Autres produits animaux</t>
  </si>
  <si>
    <t>Produits animaux</t>
  </si>
  <si>
    <t>Production de services</t>
  </si>
  <si>
    <t>Subventions sur les produits</t>
  </si>
  <si>
    <t>Céréales Oléagineux Protéagineux</t>
  </si>
  <si>
    <t>///</t>
  </si>
  <si>
    <t>Consommations intermédiaires</t>
  </si>
  <si>
    <t>Aliments achetés en dehors de la branche</t>
  </si>
  <si>
    <t>Aliments intraconsommés et fourrages</t>
  </si>
  <si>
    <t>Produits phytosanitaires</t>
  </si>
  <si>
    <t>Autres</t>
  </si>
  <si>
    <t>Valeur ajoutée brute au coût des facteurs</t>
  </si>
  <si>
    <t>Bretagne</t>
  </si>
  <si>
    <t>+ Subventions d'exploitation</t>
  </si>
  <si>
    <t>- Impôts fonciers</t>
  </si>
  <si>
    <t>- Autres impôts sur la production</t>
  </si>
  <si>
    <t>= Valeur ajoutée brute au coût des facteurs</t>
  </si>
  <si>
    <t>N</t>
  </si>
  <si>
    <t>%</t>
  </si>
  <si>
    <t>% évol</t>
  </si>
  <si>
    <t>Impôts</t>
  </si>
  <si>
    <t>Services</t>
  </si>
  <si>
    <t>Légumes et pommes de terre</t>
  </si>
  <si>
    <t>Bovins</t>
  </si>
  <si>
    <t>Vin</t>
  </si>
  <si>
    <t>Autres prod. végétaux (hors vin)</t>
  </si>
  <si>
    <t>Fourrages, fleurs et plantes</t>
  </si>
  <si>
    <t>NON ??</t>
  </si>
  <si>
    <t>Total produits</t>
  </si>
  <si>
    <t>Facteurs d'amélioration</t>
  </si>
  <si>
    <t>Facteurs de dégradation</t>
  </si>
  <si>
    <t xml:space="preserve">         production de volailles</t>
  </si>
  <si>
    <t xml:space="preserve">         production de lait</t>
  </si>
  <si>
    <t>Produits végétaux (hors subventions)</t>
  </si>
  <si>
    <t>Produits animaux (hors subventions)</t>
  </si>
  <si>
    <t>2020</t>
  </si>
  <si>
    <t xml:space="preserve">         aliments intraconsommés et fourrages</t>
  </si>
  <si>
    <t>2021</t>
  </si>
  <si>
    <t xml:space="preserve">         production de gros bovins</t>
  </si>
  <si>
    <t>2022</t>
  </si>
  <si>
    <t>2023</t>
  </si>
  <si>
    <t>dont : production de porcs</t>
  </si>
  <si>
    <t xml:space="preserve">         production d'œufs</t>
  </si>
  <si>
    <t xml:space="preserve">         productions de plantes fourragères</t>
  </si>
  <si>
    <t>Production des jardins familiaux</t>
  </si>
  <si>
    <t>Bovins laitiers et allaitants</t>
  </si>
  <si>
    <t>Aliments pour animaux</t>
  </si>
  <si>
    <t>Jardins familiaux</t>
  </si>
  <si>
    <t xml:space="preserve">         consommation d'énergie et lubrifiants</t>
  </si>
  <si>
    <t>Énergie et lubrifiants</t>
  </si>
  <si>
    <t xml:space="preserve">Figure 4 - Poids plus important des animaux en Bretagne qu'en France </t>
  </si>
  <si>
    <t xml:space="preserve">Figure 5 - Lait et porcs, des produits dominants en Bretagne </t>
  </si>
  <si>
    <t>en %</t>
  </si>
  <si>
    <t xml:space="preserve">Figure 6 - Les départements bretons génèrent 12 % de la production agricole française </t>
  </si>
  <si>
    <t>Évolution des principaux postes des comptes de la branche agricole en Bretagne entre 2023 et 2024</t>
  </si>
  <si>
    <t>2024</t>
  </si>
  <si>
    <t>Consommations intermédiaires des jardins familiaux</t>
  </si>
  <si>
    <t>Figure 1 -  La production agricole se réduit de 510 millions d’euros</t>
  </si>
  <si>
    <t>Figure 2 - Une production animale dominante, qui diminue en 2024</t>
  </si>
  <si>
    <t>Évolution des principaux agrégats des comptes de la branche agricole en Bretagne entre 2020 et 2024</t>
  </si>
  <si>
    <t>Part des différents postes dans la valeur de la production en 2024</t>
  </si>
  <si>
    <t>Production agricole en millions d'euros par département en 2024</t>
  </si>
  <si>
    <t>Principaux éléments participant à la variation de la valeur ajoutée brute au coût des facteurs (VABCF) en 2024 en Bretagne</t>
  </si>
  <si>
    <t>Variation de la VABCF entre 2023 et 2024</t>
  </si>
  <si>
    <t>dont : aliments composés achetés</t>
  </si>
  <si>
    <t xml:space="preserve">         consommation d'engrais et amendements</t>
  </si>
  <si>
    <t xml:space="preserve">         production de pommes de terre</t>
  </si>
  <si>
    <t xml:space="preserve">         production de céréales</t>
  </si>
  <si>
    <t xml:space="preserve">         consommation de semences et plants</t>
  </si>
  <si>
    <t xml:space="preserve">         dépenses vétérinaires</t>
  </si>
  <si>
    <t xml:space="preserve">         production de légumes</t>
  </si>
  <si>
    <t xml:space="preserve">         production de veaux</t>
  </si>
  <si>
    <t>Total produits en millions d'euros (hors subventions)</t>
  </si>
  <si>
    <t>Part des agrégats participant au calcul de la valeur ajoutée brute au coût des facteurs en 2024</t>
  </si>
  <si>
    <t>Source: Agreste, comptes régionaux de l'agriculture 2024 provisoires</t>
  </si>
  <si>
    <t>Source : Agreste, comptes régionaux de l'agriculture 2024 provisoires</t>
  </si>
  <si>
    <t>Figure 3 - Évolution défavorable de la production de porcs, favorable des aliments pour animaux</t>
  </si>
  <si>
    <t>2A</t>
  </si>
  <si>
    <t>2B</t>
  </si>
  <si>
    <t>Production agricole</t>
  </si>
  <si>
    <t>Département</t>
  </si>
  <si>
    <t>Montant 2024</t>
  </si>
  <si>
    <t>Montant 2023</t>
  </si>
  <si>
    <t>Source : Agreste, comptes régionaux de l'agriculture 2023 semi-définitifs, 2024 provisoires</t>
  </si>
  <si>
    <t xml:space="preserve">Indice de valeur </t>
  </si>
  <si>
    <t>Indice de volume</t>
  </si>
  <si>
    <t>Indice de prix</t>
  </si>
  <si>
    <t>en millions d'euros courants (montants) et base 100 en 2023 (indices)</t>
  </si>
  <si>
    <t xml:space="preserve">Principaux agrégats </t>
  </si>
  <si>
    <t>en millions d'euros</t>
  </si>
  <si>
    <r>
      <t>Total consommations intermédiaires</t>
    </r>
    <r>
      <rPr>
        <sz val="10"/>
        <rFont val="Arial"/>
        <family val="2"/>
      </rPr>
      <t xml:space="preserve"> </t>
    </r>
    <r>
      <rPr>
        <b/>
        <sz val="10"/>
        <rFont val="Arial"/>
        <family val="2"/>
      </rPr>
      <t>hors jardins familiaux</t>
    </r>
  </si>
  <si>
    <t>Source : Agreste, comptes régionaux de l'agriculture 2020-2022 définitifs, 2023 semi-définitifs, 2024 provisoires</t>
  </si>
  <si>
    <t>Total consommations intermédiaires</t>
  </si>
  <si>
    <t>Total subventions</t>
  </si>
  <si>
    <t>Lecture : parmi les postes contribuant à faire baisser la VABCF en 2024, la baisse de production de porcs  (-215 millions d’euros) explique 26,1 % de la dégradation et parmi les postes contribuant à faire augmenter la VABCF, la baisse du coût des aliments achetés pour animaux (– 197 millions d’euros) fait augmenter la VABCF de ce montant et explique le tiers des facteurs d’amélioration.</t>
  </si>
  <si>
    <t>Contributions (%)</t>
  </si>
  <si>
    <t>Total production (A)</t>
  </si>
  <si>
    <t>Total subventions sur les produits (B)</t>
  </si>
  <si>
    <t>Valeur ajoutée brute (D=A+B-C)</t>
  </si>
  <si>
    <t xml:space="preserve">Total consommations intermédiaires yc jardins familiaux (C) </t>
  </si>
  <si>
    <t>Contributions (en millions d'euros)</t>
  </si>
  <si>
    <t>France métropolitaine</t>
  </si>
  <si>
    <t>Autres consommations intermédiaires</t>
  </si>
  <si>
    <t>Types de postes</t>
  </si>
  <si>
    <t>Libellés des postes</t>
  </si>
  <si>
    <t>Emploi</t>
  </si>
  <si>
    <t>Ressources</t>
  </si>
  <si>
    <t>Production animale</t>
  </si>
  <si>
    <t>Production végétale</t>
  </si>
  <si>
    <t>Subventions d'exploitation</t>
  </si>
  <si>
    <t>Total ressources</t>
  </si>
  <si>
    <t>Total emploi</t>
  </si>
  <si>
    <t>en % des ressources</t>
  </si>
  <si>
    <t>Postes comptables</t>
  </si>
  <si>
    <t>Évolution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</si>
</sst>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__"/>
    <numFmt numFmtId="165" formatCode="#,##0.0__"/>
    <numFmt numFmtId="166" formatCode="#,##0.00__"/>
    <numFmt numFmtId="167" formatCode="#,##0.0"/>
    <numFmt numFmtId="168" formatCode="0.0"/>
    <numFmt numFmtId="169" formatCode="0.0%"/>
    <numFmt numFmtId="170" formatCode="_-* #,##0.00\ [$€-1]_-;\-* #,##0.00\ [$€-1]_-;_-* &quot;-&quot;??\ [$€-1]_-"/>
    <numFmt numFmtId="171" formatCode="_-* #,##0.0_-;\-* #,##0.0_-;_-* &quot;-&quot;??_-;_-@_-"/>
    <numFmt numFmtId="172" formatCode="_-* #,##0_-;\-* #,##0_-;_-* &quot;-&quot;??_-;_-@_-"/>
  </numFmts>
  <fonts count="28">
    <font>
      <sz val="10"/>
      <name val="Arial"/>
    </font>
    <font>
      <sz val="11"/>
      <color theme="1"/>
      <name val="Calibri"/>
      <family val="2"/>
      <scheme val="minor"/>
    </font>
    <font>
      <sz val="10"/>
      <name val="Arial"/>
      <family val="2"/>
    </font>
    <font>
      <sz val="8"/>
      <name val="Arial"/>
      <family val="2"/>
    </font>
    <font>
      <sz val="10"/>
      <name val="Courier"/>
      <family val="3"/>
    </font>
    <font>
      <b/>
      <sz val="10"/>
      <name val="Arial"/>
      <family val="2"/>
    </font>
    <font>
      <b/>
      <sz val="10"/>
      <color indexed="10"/>
      <name val="Arial"/>
      <family val="2"/>
    </font>
    <font>
      <sz val="10"/>
      <name val="Helv"/>
    </font>
    <font>
      <sz val="8"/>
      <name val="Tms Rmn"/>
    </font>
    <font>
      <sz val="10"/>
      <name val="MS Sans Serif"/>
    </font>
    <font>
      <sz val="10"/>
      <name val="Arial"/>
      <family val="2"/>
    </font>
    <font>
      <sz val="10"/>
      <color indexed="12"/>
      <name val="Arial"/>
      <family val="2"/>
    </font>
    <font>
      <i/>
      <sz val="10"/>
      <name val="Arial"/>
      <family val="2"/>
    </font>
    <font>
      <b/>
      <sz val="10"/>
      <color rgb="FF0000FF"/>
      <name val="Arial"/>
      <family val="2"/>
    </font>
    <font>
      <sz val="10"/>
      <name val="Arial"/>
      <family val="2"/>
    </font>
    <font>
      <sz val="10"/>
      <color indexed="10"/>
      <name val="Arial"/>
      <family val="2"/>
    </font>
    <font>
      <i/>
      <sz val="10"/>
      <color indexed="10"/>
      <name val="Arial"/>
      <family val="2"/>
    </font>
    <font>
      <sz val="10"/>
      <color indexed="8"/>
      <name val="Arial"/>
      <family val="2"/>
    </font>
    <font>
      <b/>
      <sz val="10"/>
      <color indexed="8"/>
      <name val="Arial"/>
      <family val="2"/>
    </font>
    <font>
      <b/>
      <i/>
      <sz val="10"/>
      <name val="Arial"/>
      <family val="2"/>
    </font>
    <font>
      <b/>
      <sz val="10"/>
      <color indexed="12"/>
      <name val="Arial"/>
      <family val="2"/>
    </font>
    <font>
      <b/>
      <i/>
      <sz val="10"/>
      <color indexed="12"/>
      <name val="Arial"/>
      <family val="2"/>
    </font>
    <font>
      <i/>
      <sz val="10"/>
      <color indexed="12"/>
      <name val="Arial"/>
      <family val="2"/>
    </font>
    <font>
      <b/>
      <i/>
      <sz val="10"/>
      <color indexed="10"/>
      <name val="Arial"/>
      <family val="2"/>
    </font>
    <font>
      <b/>
      <sz val="10"/>
      <color rgb="FFFF0000"/>
      <name val="Arial"/>
      <family val="2"/>
    </font>
    <font>
      <sz val="10"/>
      <color indexed="17"/>
      <name val="Arial"/>
      <family val="2"/>
    </font>
    <font>
      <b/>
      <sz val="10"/>
      <name val="Arial Unicode MS"/>
    </font>
    <font>
      <sz val="10"/>
      <name val="Arial Unicode MS"/>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3">
    <xf numFmtId="0" fontId="0" fillId="0" borderId="0"/>
    <xf numFmtId="170" fontId="2" fillId="0" borderId="0" applyFont="0" applyFill="0" applyBorder="0" applyAlignment="0" applyProtection="0"/>
    <xf numFmtId="4" fontId="7" fillId="0" borderId="0" applyFont="0" applyFill="0" applyBorder="0" applyAlignment="0" applyProtection="0"/>
    <xf numFmtId="0" fontId="10" fillId="0" borderId="0"/>
    <xf numFmtId="0" fontId="4" fillId="0" borderId="0"/>
    <xf numFmtId="0" fontId="4" fillId="0" borderId="0"/>
    <xf numFmtId="0" fontId="8" fillId="0" borderId="0"/>
    <xf numFmtId="0" fontId="4" fillId="0" borderId="0"/>
    <xf numFmtId="0" fontId="9" fillId="0" borderId="0"/>
    <xf numFmtId="0" fontId="7" fillId="0" borderId="0"/>
    <xf numFmtId="9" fontId="2" fillId="0" borderId="0" applyFont="0" applyFill="0" applyBorder="0" applyAlignment="0" applyProtection="0"/>
    <xf numFmtId="0" fontId="1" fillId="0" borderId="0">
      <alignment wrapText="1"/>
    </xf>
    <xf numFmtId="43" fontId="14" fillId="0" borderId="0" applyFont="0" applyFill="0" applyBorder="0" applyAlignment="0" applyProtection="0"/>
  </cellStyleXfs>
  <cellXfs count="173">
    <xf numFmtId="0" fontId="0" fillId="0" borderId="0" xfId="0"/>
    <xf numFmtId="0" fontId="5" fillId="0" borderId="0" xfId="6" applyFont="1" applyBorder="1"/>
    <xf numFmtId="0" fontId="2" fillId="0" borderId="0" xfId="0" applyFont="1"/>
    <xf numFmtId="0" fontId="12" fillId="0" borderId="0" xfId="9" applyFont="1" applyAlignment="1"/>
    <xf numFmtId="0" fontId="13" fillId="0" borderId="0" xfId="0" applyFont="1"/>
    <xf numFmtId="0" fontId="5" fillId="0" borderId="0" xfId="6" applyFont="1" applyBorder="1" applyAlignment="1">
      <alignment horizontal="left"/>
    </xf>
    <xf numFmtId="0" fontId="2" fillId="0" borderId="0" xfId="6" applyFont="1" applyBorder="1"/>
    <xf numFmtId="0" fontId="12" fillId="0" borderId="0" xfId="0" applyFont="1"/>
    <xf numFmtId="0" fontId="5" fillId="0" borderId="0" xfId="6" applyFont="1" applyFill="1" applyBorder="1" applyAlignment="1">
      <alignment horizontal="left"/>
    </xf>
    <xf numFmtId="0" fontId="2" fillId="0" borderId="0" xfId="0" applyFont="1" applyFill="1"/>
    <xf numFmtId="0" fontId="6" fillId="0" borderId="0" xfId="0" applyFont="1" applyFill="1"/>
    <xf numFmtId="0" fontId="5" fillId="0" borderId="4" xfId="0" applyFont="1" applyFill="1" applyBorder="1" applyAlignment="1">
      <alignment horizontal="left" vertical="center"/>
    </xf>
    <xf numFmtId="0" fontId="15" fillId="0" borderId="0" xfId="4" applyFont="1" applyBorder="1" applyAlignment="1">
      <alignment vertical="center"/>
    </xf>
    <xf numFmtId="164" fontId="16" fillId="0" borderId="0" xfId="4" applyNumberFormat="1" applyFont="1" applyBorder="1" applyAlignment="1">
      <alignment vertical="center"/>
    </xf>
    <xf numFmtId="165" fontId="16" fillId="0" borderId="0" xfId="4" applyNumberFormat="1" applyFont="1" applyBorder="1" applyAlignment="1">
      <alignment vertical="center"/>
    </xf>
    <xf numFmtId="0" fontId="17" fillId="0" borderId="0" xfId="4" applyFont="1" applyAlignment="1">
      <alignment vertical="center"/>
    </xf>
    <xf numFmtId="0" fontId="2" fillId="0" borderId="0" xfId="4" applyFont="1" applyBorder="1" applyAlignment="1">
      <alignment vertical="center"/>
    </xf>
    <xf numFmtId="0" fontId="5" fillId="0" borderId="0" xfId="4" applyFont="1" applyBorder="1" applyAlignment="1">
      <alignment vertical="center"/>
    </xf>
    <xf numFmtId="164" fontId="12" fillId="0" borderId="0" xfId="4" applyNumberFormat="1" applyFont="1" applyBorder="1" applyAlignment="1">
      <alignment vertical="center"/>
    </xf>
    <xf numFmtId="165" fontId="12" fillId="0" borderId="0" xfId="4" applyNumberFormat="1" applyFont="1" applyBorder="1" applyAlignment="1">
      <alignment vertical="center"/>
    </xf>
    <xf numFmtId="0" fontId="18" fillId="0" borderId="0" xfId="4" applyFont="1" applyAlignment="1">
      <alignment vertical="center"/>
    </xf>
    <xf numFmtId="0" fontId="12" fillId="0" borderId="0" xfId="8" applyFont="1" applyFill="1" applyBorder="1" applyAlignment="1">
      <alignment horizontal="left"/>
    </xf>
    <xf numFmtId="1" fontId="17" fillId="0" borderId="0" xfId="4" applyNumberFormat="1" applyFont="1" applyAlignment="1">
      <alignment horizontal="center" vertical="center"/>
    </xf>
    <xf numFmtId="166" fontId="17" fillId="0" borderId="0" xfId="4" applyNumberFormat="1" applyFont="1" applyAlignment="1"/>
    <xf numFmtId="166" fontId="17" fillId="0" borderId="0" xfId="4" applyNumberFormat="1" applyFont="1" applyAlignment="1">
      <alignment vertical="center"/>
    </xf>
    <xf numFmtId="3" fontId="2" fillId="0" borderId="0" xfId="0" applyNumberFormat="1" applyFont="1"/>
    <xf numFmtId="166" fontId="18" fillId="0" borderId="0" xfId="4" applyNumberFormat="1" applyFont="1" applyAlignment="1">
      <alignment vertical="center"/>
    </xf>
    <xf numFmtId="0" fontId="12" fillId="0" borderId="0" xfId="9" applyFont="1" applyFill="1" applyAlignment="1"/>
    <xf numFmtId="169" fontId="2" fillId="0" borderId="0" xfId="10" applyNumberFormat="1" applyFont="1" applyAlignment="1">
      <alignment vertical="center"/>
    </xf>
    <xf numFmtId="0" fontId="2" fillId="0" borderId="0" xfId="4" applyFont="1" applyAlignment="1">
      <alignment vertical="center"/>
    </xf>
    <xf numFmtId="0" fontId="5" fillId="0" borderId="0" xfId="4" applyFont="1" applyAlignment="1">
      <alignment vertical="center"/>
    </xf>
    <xf numFmtId="169" fontId="17" fillId="0" borderId="0" xfId="10" applyNumberFormat="1" applyFont="1" applyAlignment="1">
      <alignment vertical="center"/>
    </xf>
    <xf numFmtId="0" fontId="17" fillId="0" borderId="0" xfId="4" applyFont="1" applyBorder="1" applyAlignment="1">
      <alignment vertical="center"/>
    </xf>
    <xf numFmtId="4" fontId="17" fillId="0" borderId="0" xfId="4" applyNumberFormat="1" applyFont="1" applyAlignment="1">
      <alignment vertical="center"/>
    </xf>
    <xf numFmtId="169" fontId="17" fillId="0" borderId="2" xfId="10" applyNumberFormat="1" applyFont="1" applyBorder="1" applyAlignment="1">
      <alignment vertical="center"/>
    </xf>
    <xf numFmtId="0" fontId="17" fillId="0" borderId="0" xfId="4" applyFont="1" applyAlignment="1">
      <alignment horizontal="left" vertical="center"/>
    </xf>
    <xf numFmtId="0" fontId="17" fillId="0" borderId="0" xfId="4" applyFont="1" applyFill="1" applyAlignment="1">
      <alignment vertical="center"/>
    </xf>
    <xf numFmtId="1" fontId="17" fillId="0" borderId="0" xfId="4" applyNumberFormat="1" applyFont="1" applyFill="1" applyAlignment="1">
      <alignment horizontal="center" vertical="center"/>
    </xf>
    <xf numFmtId="166" fontId="17" fillId="0" borderId="0" xfId="4" applyNumberFormat="1" applyFont="1" applyFill="1" applyAlignment="1">
      <alignment vertical="center"/>
    </xf>
    <xf numFmtId="0" fontId="2" fillId="0" borderId="2" xfId="0" applyFont="1" applyBorder="1"/>
    <xf numFmtId="167" fontId="15" fillId="0" borderId="2" xfId="4" applyNumberFormat="1" applyFont="1" applyBorder="1" applyAlignment="1" applyProtection="1">
      <alignment vertical="center"/>
    </xf>
    <xf numFmtId="165" fontId="15" fillId="0" borderId="2" xfId="4" applyNumberFormat="1" applyFont="1" applyBorder="1" applyAlignment="1" applyProtection="1">
      <alignment vertical="center"/>
    </xf>
    <xf numFmtId="4" fontId="15" fillId="0" borderId="2" xfId="0" applyNumberFormat="1" applyFont="1" applyBorder="1" applyProtection="1"/>
    <xf numFmtId="2" fontId="15" fillId="4" borderId="2" xfId="4" applyNumberFormat="1" applyFont="1" applyFill="1" applyBorder="1" applyAlignment="1" applyProtection="1">
      <alignment vertical="center"/>
    </xf>
    <xf numFmtId="2" fontId="15" fillId="0" borderId="2" xfId="4" applyNumberFormat="1" applyFont="1" applyBorder="1" applyAlignment="1" applyProtection="1">
      <alignment vertical="center"/>
    </xf>
    <xf numFmtId="167" fontId="17" fillId="4" borderId="2" xfId="5" applyNumberFormat="1" applyFont="1" applyFill="1" applyBorder="1" applyAlignment="1">
      <alignment vertical="center"/>
    </xf>
    <xf numFmtId="166" fontId="18" fillId="0" borderId="0" xfId="4" applyNumberFormat="1" applyFont="1" applyFill="1" applyAlignment="1">
      <alignment vertical="center"/>
    </xf>
    <xf numFmtId="4" fontId="15" fillId="0" borderId="2" xfId="5" applyNumberFormat="1" applyFont="1" applyBorder="1" applyAlignment="1">
      <alignment vertical="center"/>
    </xf>
    <xf numFmtId="0" fontId="17" fillId="0" borderId="0" xfId="4" applyFont="1" applyFill="1" applyAlignment="1"/>
    <xf numFmtId="166" fontId="17" fillId="0" borderId="0" xfId="4" applyNumberFormat="1" applyFont="1" applyFill="1" applyAlignment="1"/>
    <xf numFmtId="168" fontId="25" fillId="0" borderId="0" xfId="4" applyNumberFormat="1" applyFont="1" applyFill="1" applyBorder="1" applyAlignment="1">
      <alignment horizontal="center" vertical="center"/>
    </xf>
    <xf numFmtId="0" fontId="17" fillId="3" borderId="0" xfId="4" applyFont="1" applyFill="1" applyAlignment="1">
      <alignment vertical="center"/>
    </xf>
    <xf numFmtId="167" fontId="17" fillId="0" borderId="0" xfId="4" applyNumberFormat="1" applyFont="1" applyFill="1" applyBorder="1" applyAlignment="1">
      <alignment horizontal="center" vertical="center"/>
    </xf>
    <xf numFmtId="0" fontId="17" fillId="0" borderId="0" xfId="5" applyFont="1" applyFill="1" applyBorder="1" applyAlignment="1">
      <alignment vertical="center"/>
    </xf>
    <xf numFmtId="0" fontId="17" fillId="0" borderId="3" xfId="4" applyFont="1" applyBorder="1" applyAlignment="1">
      <alignment vertical="center"/>
    </xf>
    <xf numFmtId="168" fontId="17" fillId="0" borderId="0" xfId="4" applyNumberFormat="1" applyFont="1" applyAlignment="1">
      <alignment vertical="center"/>
    </xf>
    <xf numFmtId="168" fontId="17" fillId="0" borderId="0" xfId="4" applyNumberFormat="1" applyFont="1" applyAlignment="1">
      <alignment horizontal="center" vertical="center"/>
    </xf>
    <xf numFmtId="0" fontId="17" fillId="0" borderId="0" xfId="4" applyFont="1" applyAlignment="1">
      <alignment horizontal="center" vertical="center"/>
    </xf>
    <xf numFmtId="0" fontId="2" fillId="0" borderId="7" xfId="0" applyFont="1" applyBorder="1"/>
    <xf numFmtId="0" fontId="2" fillId="0" borderId="8" xfId="0" applyFont="1" applyBorder="1"/>
    <xf numFmtId="0" fontId="2" fillId="0" borderId="6" xfId="0" applyFont="1" applyBorder="1"/>
    <xf numFmtId="49" fontId="5" fillId="0" borderId="6" xfId="8" quotePrefix="1" applyNumberFormat="1" applyFont="1" applyFill="1" applyBorder="1" applyAlignment="1">
      <alignment horizontal="center" wrapText="1"/>
    </xf>
    <xf numFmtId="0" fontId="5" fillId="0" borderId="6" xfId="8" applyFont="1" applyBorder="1" applyAlignment="1">
      <alignment horizontal="right" wrapText="1"/>
    </xf>
    <xf numFmtId="0" fontId="19" fillId="0" borderId="6" xfId="8" applyFont="1" applyBorder="1" applyAlignment="1">
      <alignment horizontal="right" wrapText="1"/>
    </xf>
    <xf numFmtId="0" fontId="5" fillId="0" borderId="7" xfId="6" applyFont="1" applyFill="1" applyBorder="1"/>
    <xf numFmtId="0" fontId="2" fillId="0" borderId="7" xfId="8" applyFont="1" applyFill="1" applyBorder="1" applyAlignment="1">
      <alignment horizontal="center"/>
    </xf>
    <xf numFmtId="0" fontId="5" fillId="0" borderId="7" xfId="8" applyFont="1" applyFill="1" applyBorder="1" applyAlignment="1">
      <alignment horizontal="center"/>
    </xf>
    <xf numFmtId="0" fontId="19" fillId="0" borderId="7" xfId="8" applyFont="1" applyFill="1" applyBorder="1" applyAlignment="1">
      <alignment horizontal="center"/>
    </xf>
    <xf numFmtId="167" fontId="2" fillId="0" borderId="7" xfId="4" applyNumberFormat="1" applyFont="1" applyBorder="1" applyAlignment="1" applyProtection="1">
      <alignment vertical="center"/>
    </xf>
    <xf numFmtId="3" fontId="2" fillId="0" borderId="7" xfId="4" applyNumberFormat="1" applyFont="1" applyFill="1" applyBorder="1" applyAlignment="1">
      <alignment horizontal="centerContinuous" vertical="center"/>
    </xf>
    <xf numFmtId="167" fontId="2" fillId="0" borderId="7" xfId="4" applyNumberFormat="1" applyFont="1" applyFill="1" applyBorder="1" applyAlignment="1">
      <alignment horizontal="centerContinuous" vertical="center"/>
    </xf>
    <xf numFmtId="167" fontId="12" fillId="0" borderId="7" xfId="4" applyNumberFormat="1" applyFont="1" applyFill="1" applyBorder="1" applyAlignment="1">
      <alignment horizontal="centerContinuous" vertical="center"/>
    </xf>
    <xf numFmtId="0" fontId="24" fillId="0" borderId="6" xfId="6" quotePrefix="1" applyFont="1" applyBorder="1"/>
    <xf numFmtId="3" fontId="24" fillId="0" borderId="6" xfId="2" applyNumberFormat="1" applyFont="1" applyFill="1" applyBorder="1"/>
    <xf numFmtId="167" fontId="24" fillId="0" borderId="6" xfId="2" applyNumberFormat="1" applyFont="1" applyFill="1" applyBorder="1" applyAlignment="1">
      <alignment vertical="center"/>
    </xf>
    <xf numFmtId="167" fontId="24" fillId="0" borderId="6" xfId="8" quotePrefix="1" applyNumberFormat="1" applyFont="1" applyFill="1" applyBorder="1" applyAlignment="1">
      <alignment horizontal="right"/>
    </xf>
    <xf numFmtId="0" fontId="2" fillId="2" borderId="5" xfId="0" applyFont="1" applyFill="1" applyBorder="1" applyAlignment="1">
      <alignment horizontal="left" vertical="top"/>
    </xf>
    <xf numFmtId="3" fontId="2" fillId="2" borderId="5" xfId="0" applyNumberFormat="1" applyFont="1" applyFill="1" applyBorder="1" applyAlignment="1">
      <alignment horizontal="right" vertical="top"/>
    </xf>
    <xf numFmtId="0" fontId="2" fillId="0" borderId="5" xfId="7" applyFont="1" applyBorder="1" applyAlignment="1" applyProtection="1">
      <alignment vertical="center" wrapText="1"/>
    </xf>
    <xf numFmtId="0" fontId="2" fillId="0" borderId="5" xfId="7" applyFont="1" applyBorder="1" applyAlignment="1">
      <alignment vertical="center"/>
    </xf>
    <xf numFmtId="0" fontId="5" fillId="0" borderId="4" xfId="7" applyFont="1" applyBorder="1" applyAlignment="1" applyProtection="1">
      <alignment vertical="center"/>
    </xf>
    <xf numFmtId="3" fontId="5" fillId="2" borderId="4" xfId="0" applyNumberFormat="1" applyFont="1" applyFill="1" applyBorder="1" applyAlignment="1">
      <alignment horizontal="right" vertical="top"/>
    </xf>
    <xf numFmtId="1" fontId="2" fillId="0" borderId="0" xfId="0" applyNumberFormat="1" applyFont="1" applyFill="1"/>
    <xf numFmtId="0" fontId="2" fillId="0" borderId="0" xfId="9" applyFont="1" applyFill="1" applyAlignment="1">
      <alignment horizontal="left" wrapText="1"/>
    </xf>
    <xf numFmtId="1" fontId="12" fillId="0" borderId="0" xfId="0" applyNumberFormat="1" applyFont="1" applyFill="1" applyAlignment="1">
      <alignment horizontal="left"/>
    </xf>
    <xf numFmtId="0" fontId="2" fillId="0" borderId="1" xfId="0" applyFont="1" applyFill="1" applyBorder="1"/>
    <xf numFmtId="1" fontId="2" fillId="0" borderId="1" xfId="0" quotePrefix="1" applyNumberFormat="1" applyFont="1" applyFill="1" applyBorder="1" applyAlignment="1">
      <alignment horizontal="right"/>
    </xf>
    <xf numFmtId="168" fontId="2" fillId="0" borderId="1" xfId="0" applyNumberFormat="1" applyFont="1" applyFill="1" applyBorder="1"/>
    <xf numFmtId="0" fontId="2" fillId="0" borderId="9" xfId="0" applyFont="1" applyFill="1" applyBorder="1"/>
    <xf numFmtId="1" fontId="2" fillId="0" borderId="9" xfId="0" quotePrefix="1" applyNumberFormat="1" applyFont="1" applyFill="1" applyBorder="1" applyAlignment="1">
      <alignment horizontal="right"/>
    </xf>
    <xf numFmtId="168" fontId="2" fillId="0" borderId="9" xfId="0" applyNumberFormat="1" applyFont="1" applyFill="1" applyBorder="1"/>
    <xf numFmtId="1" fontId="11" fillId="0" borderId="6" xfId="0" applyNumberFormat="1" applyFont="1" applyFill="1" applyBorder="1"/>
    <xf numFmtId="0" fontId="20" fillId="0" borderId="6" xfId="0" applyFont="1" applyFill="1" applyBorder="1"/>
    <xf numFmtId="1" fontId="20" fillId="0" borderId="6" xfId="0" quotePrefix="1" applyNumberFormat="1" applyFont="1" applyFill="1" applyBorder="1"/>
    <xf numFmtId="1" fontId="12" fillId="0" borderId="6" xfId="0" applyNumberFormat="1" applyFont="1" applyFill="1" applyBorder="1" applyAlignment="1">
      <alignment horizontal="left"/>
    </xf>
    <xf numFmtId="0" fontId="5" fillId="0" borderId="6" xfId="0" applyFont="1" applyFill="1" applyBorder="1" applyAlignment="1">
      <alignment wrapText="1"/>
    </xf>
    <xf numFmtId="0" fontId="2" fillId="0" borderId="1" xfId="6" applyFont="1" applyBorder="1"/>
    <xf numFmtId="3" fontId="2" fillId="0" borderId="1" xfId="2" applyNumberFormat="1" applyFont="1" applyFill="1" applyBorder="1"/>
    <xf numFmtId="167" fontId="2" fillId="0" borderId="1" xfId="2" applyNumberFormat="1" applyFont="1" applyFill="1" applyBorder="1" applyAlignment="1">
      <alignment vertical="center"/>
    </xf>
    <xf numFmtId="167" fontId="12" fillId="0" borderId="1" xfId="2" applyNumberFormat="1" applyFont="1" applyFill="1" applyBorder="1" applyAlignment="1">
      <alignment vertical="center"/>
    </xf>
    <xf numFmtId="0" fontId="20" fillId="0" borderId="1" xfId="6" applyFont="1" applyBorder="1"/>
    <xf numFmtId="3" fontId="20" fillId="0" borderId="1" xfId="2" applyNumberFormat="1" applyFont="1" applyFill="1" applyBorder="1"/>
    <xf numFmtId="167" fontId="20" fillId="0" borderId="1" xfId="2" applyNumberFormat="1" applyFont="1" applyFill="1" applyBorder="1" applyAlignment="1">
      <alignment vertical="center"/>
    </xf>
    <xf numFmtId="167" fontId="21" fillId="0" borderId="1" xfId="2" applyNumberFormat="1" applyFont="1" applyFill="1" applyBorder="1" applyAlignment="1">
      <alignment vertical="center"/>
    </xf>
    <xf numFmtId="0" fontId="2" fillId="0" borderId="1" xfId="7" applyFont="1" applyBorder="1" applyAlignment="1" applyProtection="1">
      <alignment horizontal="left" vertical="center"/>
    </xf>
    <xf numFmtId="0" fontId="11" fillId="0" borderId="1" xfId="6" applyFont="1" applyBorder="1"/>
    <xf numFmtId="3" fontId="11" fillId="0" borderId="1" xfId="2" applyNumberFormat="1" applyFont="1" applyFill="1" applyBorder="1"/>
    <xf numFmtId="167" fontId="11" fillId="0" borderId="1" xfId="2" applyNumberFormat="1" applyFont="1" applyFill="1" applyBorder="1" applyAlignment="1">
      <alignment vertical="center"/>
    </xf>
    <xf numFmtId="167" fontId="22" fillId="0" borderId="1" xfId="2" applyNumberFormat="1" applyFont="1" applyFill="1" applyBorder="1" applyAlignment="1">
      <alignment vertical="center"/>
    </xf>
    <xf numFmtId="0" fontId="6" fillId="0" borderId="9" xfId="6" applyFont="1" applyFill="1" applyBorder="1"/>
    <xf numFmtId="3" fontId="6" fillId="0" borderId="9" xfId="2" applyNumberFormat="1" applyFont="1" applyFill="1" applyBorder="1"/>
    <xf numFmtId="167" fontId="6" fillId="0" borderId="9" xfId="2" applyNumberFormat="1" applyFont="1" applyFill="1" applyBorder="1" applyAlignment="1">
      <alignment vertical="center"/>
    </xf>
    <xf numFmtId="167" fontId="23" fillId="0" borderId="9" xfId="2" applyNumberFormat="1" applyFont="1" applyFill="1" applyBorder="1" applyAlignment="1">
      <alignment vertical="center"/>
    </xf>
    <xf numFmtId="4" fontId="2" fillId="0" borderId="7" xfId="2" applyNumberFormat="1" applyFont="1" applyFill="1" applyBorder="1"/>
    <xf numFmtId="3" fontId="2" fillId="0" borderId="7" xfId="2" applyNumberFormat="1" applyFont="1" applyFill="1" applyBorder="1"/>
    <xf numFmtId="167" fontId="2" fillId="0" borderId="7" xfId="2" applyNumberFormat="1" applyFont="1" applyFill="1" applyBorder="1" applyAlignment="1">
      <alignment vertical="center"/>
    </xf>
    <xf numFmtId="167" fontId="12" fillId="0" borderId="7" xfId="2" applyNumberFormat="1" applyFont="1" applyFill="1" applyBorder="1" applyAlignment="1">
      <alignment vertical="center"/>
    </xf>
    <xf numFmtId="167" fontId="2" fillId="0" borderId="1" xfId="2" applyNumberFormat="1" applyFont="1" applyFill="1" applyBorder="1" applyAlignment="1">
      <alignment horizontal="right" vertical="center"/>
    </xf>
    <xf numFmtId="167" fontId="2" fillId="0" borderId="1" xfId="8" quotePrefix="1" applyNumberFormat="1" applyFont="1" applyFill="1" applyBorder="1" applyAlignment="1">
      <alignment horizontal="right"/>
    </xf>
    <xf numFmtId="167" fontId="15" fillId="0" borderId="9" xfId="8" quotePrefix="1" applyNumberFormat="1" applyFont="1" applyFill="1" applyBorder="1" applyAlignment="1">
      <alignment horizontal="right"/>
    </xf>
    <xf numFmtId="167" fontId="12" fillId="0" borderId="1" xfId="8" applyNumberFormat="1" applyFont="1" applyFill="1" applyBorder="1"/>
    <xf numFmtId="167" fontId="2" fillId="0" borderId="1" xfId="2" applyNumberFormat="1" applyFont="1" applyFill="1" applyBorder="1" applyAlignment="1"/>
    <xf numFmtId="167" fontId="12" fillId="0" borderId="1" xfId="8" quotePrefix="1" applyNumberFormat="1" applyFont="1" applyBorder="1" applyAlignment="1">
      <alignment horizontal="right"/>
    </xf>
    <xf numFmtId="0" fontId="5" fillId="0" borderId="1" xfId="6" applyFont="1" applyFill="1" applyBorder="1" applyAlignment="1">
      <alignment wrapText="1"/>
    </xf>
    <xf numFmtId="3" fontId="5" fillId="0" borderId="1" xfId="2" applyNumberFormat="1" applyFont="1" applyFill="1" applyBorder="1" applyAlignment="1"/>
    <xf numFmtId="167" fontId="5" fillId="0" borderId="1" xfId="2" applyNumberFormat="1" applyFont="1" applyFill="1" applyBorder="1" applyAlignment="1"/>
    <xf numFmtId="167" fontId="19" fillId="0" borderId="1" xfId="8" applyNumberFormat="1" applyFont="1" applyFill="1" applyBorder="1" applyAlignment="1"/>
    <xf numFmtId="0" fontId="12" fillId="0" borderId="1" xfId="6" applyFont="1" applyFill="1" applyBorder="1"/>
    <xf numFmtId="3" fontId="2" fillId="0" borderId="1" xfId="4" applyNumberFormat="1" applyFont="1" applyBorder="1" applyAlignment="1">
      <alignment vertical="center"/>
    </xf>
    <xf numFmtId="167" fontId="2" fillId="0" borderId="1" xfId="4" applyNumberFormat="1" applyFont="1" applyBorder="1" applyAlignment="1">
      <alignment vertical="center"/>
    </xf>
    <xf numFmtId="167" fontId="12" fillId="0" borderId="1" xfId="4" applyNumberFormat="1" applyFont="1" applyBorder="1" applyAlignment="1">
      <alignment vertical="center"/>
    </xf>
    <xf numFmtId="165" fontId="12" fillId="0" borderId="1" xfId="4" applyNumberFormat="1" applyFont="1" applyBorder="1" applyAlignment="1">
      <alignment vertical="center"/>
    </xf>
    <xf numFmtId="167" fontId="23" fillId="0" borderId="9" xfId="8" applyNumberFormat="1" applyFont="1" applyFill="1" applyBorder="1"/>
    <xf numFmtId="0" fontId="2" fillId="0" borderId="1" xfId="6" quotePrefix="1" applyFont="1" applyBorder="1"/>
    <xf numFmtId="3" fontId="2" fillId="0" borderId="1" xfId="2" applyNumberFormat="1" applyFont="1" applyFill="1" applyBorder="1" applyAlignment="1">
      <alignment horizontal="right"/>
    </xf>
    <xf numFmtId="0" fontId="2" fillId="0" borderId="1" xfId="6" quotePrefix="1" applyFont="1" applyFill="1" applyBorder="1"/>
    <xf numFmtId="0" fontId="2" fillId="0" borderId="1" xfId="6" applyFont="1" applyFill="1" applyBorder="1"/>
    <xf numFmtId="4" fontId="2" fillId="0" borderId="1" xfId="2" applyNumberFormat="1" applyFont="1" applyFill="1" applyBorder="1" applyAlignment="1">
      <alignment horizontal="right"/>
    </xf>
    <xf numFmtId="0" fontId="6" fillId="0" borderId="9" xfId="6" quotePrefix="1" applyFont="1" applyFill="1" applyBorder="1"/>
    <xf numFmtId="0" fontId="5" fillId="5" borderId="6" xfId="0" applyFont="1" applyFill="1" applyBorder="1"/>
    <xf numFmtId="1" fontId="5" fillId="5" borderId="6" xfId="0" quotePrefix="1" applyNumberFormat="1" applyFont="1" applyFill="1" applyBorder="1" applyAlignment="1">
      <alignment horizontal="right"/>
    </xf>
    <xf numFmtId="0" fontId="5" fillId="5" borderId="6" xfId="0" applyFont="1" applyFill="1" applyBorder="1" applyAlignment="1">
      <alignment horizontal="right"/>
    </xf>
    <xf numFmtId="0" fontId="5" fillId="0" borderId="6" xfId="0" applyFont="1" applyBorder="1" applyAlignment="1">
      <alignment wrapText="1"/>
    </xf>
    <xf numFmtId="0" fontId="5" fillId="0" borderId="6" xfId="5" applyFont="1" applyFill="1" applyBorder="1" applyAlignment="1">
      <alignment vertical="center" wrapText="1"/>
    </xf>
    <xf numFmtId="3" fontId="2" fillId="0" borderId="7" xfId="7" applyNumberFormat="1" applyFont="1" applyFill="1" applyBorder="1" applyAlignment="1">
      <alignment vertical="center"/>
    </xf>
    <xf numFmtId="167" fontId="2" fillId="0" borderId="1" xfId="4" applyNumberFormat="1" applyFont="1" applyBorder="1" applyAlignment="1" applyProtection="1">
      <alignment vertical="center"/>
    </xf>
    <xf numFmtId="0" fontId="2" fillId="0" borderId="1" xfId="0" applyFont="1" applyBorder="1"/>
    <xf numFmtId="3" fontId="2" fillId="0" borderId="1" xfId="7" applyNumberFormat="1" applyFont="1" applyFill="1" applyBorder="1" applyAlignment="1" applyProtection="1">
      <alignment horizontal="left" vertical="center"/>
    </xf>
    <xf numFmtId="3" fontId="2" fillId="0" borderId="0" xfId="5" applyNumberFormat="1" applyFont="1" applyFill="1" applyAlignment="1">
      <alignment vertical="center"/>
    </xf>
    <xf numFmtId="3" fontId="2" fillId="0" borderId="1" xfId="5" applyNumberFormat="1" applyFont="1" applyFill="1" applyBorder="1" applyAlignment="1">
      <alignment vertical="center"/>
    </xf>
    <xf numFmtId="0" fontId="5" fillId="0" borderId="6" xfId="0" applyFont="1" applyBorder="1"/>
    <xf numFmtId="0" fontId="5" fillId="0" borderId="6" xfId="5" applyFont="1" applyFill="1" applyBorder="1" applyAlignment="1">
      <alignment vertical="center"/>
    </xf>
    <xf numFmtId="0" fontId="5" fillId="0" borderId="9" xfId="0" applyFont="1" applyBorder="1"/>
    <xf numFmtId="3" fontId="5" fillId="0" borderId="9" xfId="7" applyNumberFormat="1" applyFont="1" applyFill="1" applyBorder="1" applyAlignment="1" applyProtection="1">
      <alignment horizontal="left" vertical="center"/>
    </xf>
    <xf numFmtId="167" fontId="5" fillId="0" borderId="9" xfId="4" applyNumberFormat="1" applyFont="1" applyBorder="1" applyAlignment="1" applyProtection="1">
      <alignment vertical="center"/>
    </xf>
    <xf numFmtId="0" fontId="26" fillId="0" borderId="0" xfId="0" applyFont="1" applyFill="1" applyBorder="1" applyAlignment="1">
      <alignment horizontal="left" vertical="center"/>
    </xf>
    <xf numFmtId="168" fontId="2" fillId="0" borderId="0" xfId="10" applyNumberFormat="1" applyFont="1" applyFill="1" applyBorder="1"/>
    <xf numFmtId="168" fontId="27" fillId="0" borderId="0" xfId="10" applyNumberFormat="1" applyFont="1" applyFill="1" applyBorder="1" applyAlignment="1">
      <alignment horizontal="right" vertical="top"/>
    </xf>
    <xf numFmtId="3" fontId="2" fillId="0" borderId="0" xfId="0" applyNumberFormat="1" applyFont="1" applyFill="1" applyBorder="1"/>
    <xf numFmtId="168" fontId="2" fillId="0" borderId="1" xfId="10" applyNumberFormat="1" applyFont="1" applyBorder="1"/>
    <xf numFmtId="0" fontId="5" fillId="0" borderId="9" xfId="6" applyFont="1" applyFill="1" applyBorder="1" applyAlignment="1">
      <alignment horizontal="left" wrapText="1"/>
    </xf>
    <xf numFmtId="3" fontId="5" fillId="0" borderId="9" xfId="0" applyNumberFormat="1" applyFont="1" applyBorder="1"/>
    <xf numFmtId="0" fontId="26" fillId="0" borderId="6" xfId="0" applyFont="1" applyFill="1" applyBorder="1" applyAlignment="1">
      <alignment horizontal="left" vertical="center"/>
    </xf>
    <xf numFmtId="0" fontId="5" fillId="0" borderId="6" xfId="6" applyFont="1" applyFill="1" applyBorder="1"/>
    <xf numFmtId="168" fontId="5" fillId="0" borderId="6" xfId="10" applyNumberFormat="1" applyFont="1" applyBorder="1"/>
    <xf numFmtId="0" fontId="26" fillId="0" borderId="6" xfId="0" applyFont="1" applyFill="1" applyBorder="1" applyAlignment="1">
      <alignment horizontal="left" vertical="center" wrapText="1"/>
    </xf>
    <xf numFmtId="0" fontId="5" fillId="0" borderId="6" xfId="7" applyFont="1" applyBorder="1" applyAlignment="1" applyProtection="1">
      <alignment horizontal="left" vertical="center"/>
    </xf>
    <xf numFmtId="0" fontId="0" fillId="0" borderId="1" xfId="0" applyBorder="1"/>
    <xf numFmtId="172" fontId="0" fillId="0" borderId="1" xfId="12" applyNumberFormat="1" applyFont="1" applyBorder="1"/>
    <xf numFmtId="171" fontId="0" fillId="0" borderId="1" xfId="12" applyNumberFormat="1" applyFont="1" applyBorder="1"/>
    <xf numFmtId="0" fontId="0" fillId="0" borderId="9" xfId="0" applyBorder="1"/>
    <xf numFmtId="172" fontId="0" fillId="0" borderId="9" xfId="12" applyNumberFormat="1" applyFont="1" applyBorder="1"/>
    <xf numFmtId="171" fontId="0" fillId="0" borderId="9" xfId="12" applyNumberFormat="1" applyFont="1" applyBorder="1"/>
  </cellXfs>
  <cellStyles count="13">
    <cellStyle name="Euro" xfId="1"/>
    <cellStyle name="Milliers" xfId="12" builtinId="3"/>
    <cellStyle name="Milliers_tableaux comptesDIVERS" xfId="2"/>
    <cellStyle name="Motif" xfId="3"/>
    <cellStyle name="Normal" xfId="0" builtinId="0"/>
    <cellStyle name="Normal_11" xfId="4"/>
    <cellStyle name="Normal_COMPTE11" xfId="5"/>
    <cellStyle name="Normal_Compte22_Feuil2" xfId="6"/>
    <cellStyle name="Normal_compte24" xfId="7"/>
    <cellStyle name="Normal_Feuil2" xfId="8"/>
    <cellStyle name="Normal_tableaux comptesDIVERS" xfId="9"/>
    <cellStyle name="Pourcentage" xfId="10" builtinId="5"/>
    <cellStyle name="XLConnect.String" xfId="1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0"/>
  <sheetViews>
    <sheetView tabSelected="1" zoomScaleNormal="100" workbookViewId="0">
      <selection activeCell="A46" sqref="A46"/>
    </sheetView>
  </sheetViews>
  <sheetFormatPr baseColWidth="10" defaultRowHeight="12.75"/>
  <cols>
    <col min="1" max="1" width="55.140625" style="2" customWidth="1"/>
    <col min="2" max="2" width="10.5703125" style="2" customWidth="1"/>
    <col min="3" max="3" width="11.42578125" style="2" bestFit="1" customWidth="1"/>
    <col min="4" max="4" width="10.140625" style="2" bestFit="1" customWidth="1"/>
    <col min="5" max="6" width="11.7109375" style="2" bestFit="1" customWidth="1"/>
    <col min="7" max="7" width="8" style="15" bestFit="1" customWidth="1"/>
    <col min="8" max="8" width="6.140625" style="15" bestFit="1" customWidth="1"/>
    <col min="9" max="16384" width="11.42578125" style="2"/>
  </cols>
  <sheetData>
    <row r="1" spans="1:8">
      <c r="A1" s="5" t="s">
        <v>72</v>
      </c>
      <c r="B1" s="12"/>
      <c r="C1" s="12"/>
      <c r="D1" s="12"/>
      <c r="E1" s="13"/>
      <c r="F1" s="14"/>
    </row>
    <row r="2" spans="1:8">
      <c r="A2" s="6" t="s">
        <v>69</v>
      </c>
      <c r="B2" s="16"/>
      <c r="C2" s="17"/>
      <c r="D2" s="16"/>
      <c r="E2" s="18"/>
      <c r="F2" s="19"/>
      <c r="G2" s="20"/>
      <c r="H2" s="20"/>
    </row>
    <row r="3" spans="1:8">
      <c r="A3" s="1"/>
      <c r="B3" s="16"/>
      <c r="C3" s="17"/>
      <c r="D3" s="16"/>
      <c r="E3" s="18"/>
      <c r="F3" s="19"/>
      <c r="G3" s="20"/>
      <c r="H3" s="20"/>
    </row>
    <row r="4" spans="1:8">
      <c r="A4" s="21" t="s">
        <v>102</v>
      </c>
      <c r="B4" s="16"/>
      <c r="C4" s="17"/>
      <c r="D4" s="16"/>
      <c r="E4" s="18"/>
      <c r="F4" s="19"/>
      <c r="G4" s="20"/>
      <c r="H4" s="20"/>
    </row>
    <row r="5" spans="1:8" ht="25.5">
      <c r="A5" s="60"/>
      <c r="B5" s="61" t="s">
        <v>96</v>
      </c>
      <c r="C5" s="61" t="s">
        <v>97</v>
      </c>
      <c r="D5" s="62" t="s">
        <v>99</v>
      </c>
      <c r="E5" s="63" t="s">
        <v>100</v>
      </c>
      <c r="F5" s="63" t="s">
        <v>101</v>
      </c>
    </row>
    <row r="6" spans="1:8">
      <c r="A6" s="64" t="s">
        <v>9</v>
      </c>
      <c r="B6" s="65"/>
      <c r="C6" s="65"/>
      <c r="D6" s="66"/>
      <c r="E6" s="67"/>
      <c r="F6" s="67"/>
      <c r="G6" s="22"/>
      <c r="H6" s="22"/>
    </row>
    <row r="7" spans="1:8">
      <c r="A7" s="96" t="s">
        <v>10</v>
      </c>
      <c r="B7" s="97">
        <v>631.02715400637976</v>
      </c>
      <c r="C7" s="97">
        <v>712.30188042041232</v>
      </c>
      <c r="D7" s="98">
        <v>88.5898481180391</v>
      </c>
      <c r="E7" s="99">
        <v>91.66059544574</v>
      </c>
      <c r="F7" s="99">
        <v>96.649871940316288</v>
      </c>
      <c r="G7" s="23"/>
      <c r="H7" s="23"/>
    </row>
    <row r="8" spans="1:8">
      <c r="A8" s="96" t="s">
        <v>11</v>
      </c>
      <c r="B8" s="97">
        <v>537.76640711806658</v>
      </c>
      <c r="C8" s="97">
        <v>679.14470097090441</v>
      </c>
      <c r="D8" s="98">
        <v>79.182890825662994</v>
      </c>
      <c r="E8" s="99">
        <v>102.10302681172281</v>
      </c>
      <c r="F8" s="99">
        <v>77.551952472158959</v>
      </c>
      <c r="G8" s="24"/>
      <c r="H8" s="24"/>
    </row>
    <row r="9" spans="1:8">
      <c r="A9" s="96" t="s">
        <v>1</v>
      </c>
      <c r="B9" s="97">
        <v>531.82112931720326</v>
      </c>
      <c r="C9" s="97">
        <v>544.7302897524761</v>
      </c>
      <c r="D9" s="98">
        <v>97.630173926781509</v>
      </c>
      <c r="E9" s="99">
        <v>98.426928673051066</v>
      </c>
      <c r="F9" s="99">
        <v>99.190511420999243</v>
      </c>
      <c r="G9" s="24"/>
      <c r="H9" s="24"/>
    </row>
    <row r="10" spans="1:8">
      <c r="A10" s="96" t="s">
        <v>2</v>
      </c>
      <c r="B10" s="97">
        <v>152.30171439166429</v>
      </c>
      <c r="C10" s="97">
        <v>135.18172273403849</v>
      </c>
      <c r="D10" s="98">
        <v>112.6644277875555</v>
      </c>
      <c r="E10" s="99">
        <v>114.77464711076769</v>
      </c>
      <c r="F10" s="99">
        <v>98.161423819342573</v>
      </c>
      <c r="G10" s="24"/>
      <c r="H10" s="24"/>
    </row>
    <row r="11" spans="1:8">
      <c r="A11" s="96" t="s">
        <v>12</v>
      </c>
      <c r="B11" s="97">
        <v>215.51405308978724</v>
      </c>
      <c r="C11" s="97">
        <v>220.31238833760381</v>
      </c>
      <c r="D11" s="98">
        <v>97.822031124067493</v>
      </c>
      <c r="E11" s="99">
        <v>93.577098205614405</v>
      </c>
      <c r="F11" s="99">
        <v>104.53629467022576</v>
      </c>
      <c r="G11" s="24"/>
      <c r="H11" s="24"/>
    </row>
    <row r="12" spans="1:8">
      <c r="A12" s="100" t="s">
        <v>13</v>
      </c>
      <c r="B12" s="101">
        <v>2068.4304579231011</v>
      </c>
      <c r="C12" s="101">
        <v>2291.6709822154348</v>
      </c>
      <c r="D12" s="102">
        <v>90.258613648084875</v>
      </c>
      <c r="E12" s="103">
        <v>97.911307403008863</v>
      </c>
      <c r="F12" s="103">
        <v>92.184055184326112</v>
      </c>
      <c r="G12" s="24"/>
      <c r="H12" s="24"/>
    </row>
    <row r="13" spans="1:8">
      <c r="A13" s="96" t="s">
        <v>3</v>
      </c>
      <c r="B13" s="97">
        <v>631.88596562170176</v>
      </c>
      <c r="C13" s="97">
        <v>655.02446691216198</v>
      </c>
      <c r="D13" s="98">
        <v>96.467536335010976</v>
      </c>
      <c r="E13" s="99">
        <v>99.089356673843682</v>
      </c>
      <c r="F13" s="99">
        <v>97.354084811083666</v>
      </c>
      <c r="G13" s="24"/>
      <c r="H13" s="24"/>
    </row>
    <row r="14" spans="1:8">
      <c r="A14" s="96" t="s">
        <v>4</v>
      </c>
      <c r="B14" s="97">
        <v>222.25726977821276</v>
      </c>
      <c r="C14" s="97">
        <v>227.145137662542</v>
      </c>
      <c r="D14" s="98">
        <v>97.848130083422305</v>
      </c>
      <c r="E14" s="99">
        <v>96.518693465503148</v>
      </c>
      <c r="F14" s="99">
        <v>101.37738770613831</v>
      </c>
      <c r="G14" s="24"/>
      <c r="H14" s="24"/>
    </row>
    <row r="15" spans="1:8">
      <c r="A15" s="96" t="s">
        <v>5</v>
      </c>
      <c r="B15" s="97">
        <v>2158.2272781903912</v>
      </c>
      <c r="C15" s="97">
        <v>2373.145206587611</v>
      </c>
      <c r="D15" s="98">
        <v>90.943751448473137</v>
      </c>
      <c r="E15" s="99">
        <v>101.1634200864314</v>
      </c>
      <c r="F15" s="99">
        <v>89.897861668548941</v>
      </c>
      <c r="G15" s="24"/>
      <c r="H15" s="24"/>
    </row>
    <row r="16" spans="1:8">
      <c r="A16" s="104" t="s">
        <v>6</v>
      </c>
      <c r="B16" s="97">
        <v>927.49457072940368</v>
      </c>
      <c r="C16" s="97">
        <v>989.18033627745194</v>
      </c>
      <c r="D16" s="98">
        <v>93.763951497439976</v>
      </c>
      <c r="E16" s="99">
        <v>105.24687586347292</v>
      </c>
      <c r="F16" s="99">
        <v>89.089534229093246</v>
      </c>
      <c r="G16" s="24"/>
      <c r="H16" s="24"/>
    </row>
    <row r="17" spans="1:9">
      <c r="A17" s="104" t="s">
        <v>7</v>
      </c>
      <c r="B17" s="97">
        <v>926.86256982055738</v>
      </c>
      <c r="C17" s="97">
        <v>1004.6397133002315</v>
      </c>
      <c r="D17" s="98">
        <v>92.258205359593347</v>
      </c>
      <c r="E17" s="99">
        <v>99.651457954789109</v>
      </c>
      <c r="F17" s="99">
        <v>92.580888682481685</v>
      </c>
      <c r="G17" s="24"/>
      <c r="H17" s="24"/>
    </row>
    <row r="18" spans="1:9">
      <c r="A18" s="96" t="s">
        <v>14</v>
      </c>
      <c r="B18" s="97">
        <v>2497.5037742290037</v>
      </c>
      <c r="C18" s="97">
        <v>2436.7525572298991</v>
      </c>
      <c r="D18" s="98">
        <v>102.49312211939019</v>
      </c>
      <c r="E18" s="99">
        <v>102.82469337337953</v>
      </c>
      <c r="F18" s="99">
        <v>99.677537327745455</v>
      </c>
      <c r="G18" s="24"/>
      <c r="H18" s="24"/>
    </row>
    <row r="19" spans="1:9">
      <c r="A19" s="96" t="s">
        <v>15</v>
      </c>
      <c r="B19" s="97">
        <v>111.42455015328778</v>
      </c>
      <c r="C19" s="97">
        <v>109.72907840123207</v>
      </c>
      <c r="D19" s="98">
        <v>101.54514352691098</v>
      </c>
      <c r="E19" s="99">
        <v>96.23680555483412</v>
      </c>
      <c r="F19" s="99">
        <v>94.580975230704766</v>
      </c>
      <c r="G19" s="24"/>
      <c r="H19" s="24"/>
    </row>
    <row r="20" spans="1:9">
      <c r="A20" s="100" t="s">
        <v>16</v>
      </c>
      <c r="B20" s="101">
        <v>7475.6559785225581</v>
      </c>
      <c r="C20" s="101">
        <v>7795.616496371129</v>
      </c>
      <c r="D20" s="102">
        <v>95.89563547671294</v>
      </c>
      <c r="E20" s="103">
        <v>101.62704302979795</v>
      </c>
      <c r="F20" s="103">
        <v>94.36035194745898</v>
      </c>
      <c r="G20" s="24"/>
      <c r="H20" s="24"/>
    </row>
    <row r="21" spans="1:9">
      <c r="A21" s="100" t="s">
        <v>17</v>
      </c>
      <c r="B21" s="101">
        <v>1139.0300709761677</v>
      </c>
      <c r="C21" s="101">
        <v>1112.1511140656007</v>
      </c>
      <c r="D21" s="102">
        <v>102.41684394958772</v>
      </c>
      <c r="E21" s="103">
        <v>100.09712496315007</v>
      </c>
      <c r="F21" s="103">
        <v>102.31746814635451</v>
      </c>
      <c r="G21" s="24"/>
      <c r="H21" s="24"/>
    </row>
    <row r="22" spans="1:9">
      <c r="A22" s="105" t="s">
        <v>59</v>
      </c>
      <c r="B22" s="106">
        <v>147.51367814584717</v>
      </c>
      <c r="C22" s="106">
        <v>141.609088842132</v>
      </c>
      <c r="D22" s="107">
        <v>104.16964006476852</v>
      </c>
      <c r="E22" s="108">
        <v>101.44544982906609</v>
      </c>
      <c r="F22" s="108">
        <v>102.68537449465957</v>
      </c>
      <c r="G22" s="24"/>
      <c r="H22" s="24"/>
    </row>
    <row r="23" spans="1:9">
      <c r="A23" s="109" t="s">
        <v>111</v>
      </c>
      <c r="B23" s="110">
        <v>10830.630185567674</v>
      </c>
      <c r="C23" s="110">
        <v>11341.047681494296</v>
      </c>
      <c r="D23" s="111">
        <v>95.499379684652126</v>
      </c>
      <c r="E23" s="112">
        <v>100.72391140288867</v>
      </c>
      <c r="F23" s="112">
        <v>94.813017439981266</v>
      </c>
      <c r="G23" s="24"/>
      <c r="H23" s="24"/>
      <c r="I23" s="25"/>
    </row>
    <row r="24" spans="1:9">
      <c r="A24" s="64" t="s">
        <v>18</v>
      </c>
      <c r="B24" s="113"/>
      <c r="C24" s="114"/>
      <c r="D24" s="115"/>
      <c r="E24" s="116"/>
      <c r="F24" s="116"/>
      <c r="G24" s="24"/>
      <c r="H24" s="24"/>
    </row>
    <row r="25" spans="1:9">
      <c r="A25" s="96" t="s">
        <v>19</v>
      </c>
      <c r="B25" s="97">
        <v>2.2737747399999995</v>
      </c>
      <c r="C25" s="97">
        <v>2.3712849599999997</v>
      </c>
      <c r="D25" s="117">
        <v>95.887874226638701</v>
      </c>
      <c r="E25" s="118" t="s">
        <v>20</v>
      </c>
      <c r="F25" s="118" t="s">
        <v>20</v>
      </c>
      <c r="G25" s="24"/>
      <c r="H25" s="24"/>
    </row>
    <row r="26" spans="1:9">
      <c r="A26" s="96" t="s">
        <v>60</v>
      </c>
      <c r="B26" s="97">
        <v>44.816809999999997</v>
      </c>
      <c r="C26" s="97">
        <v>48.206670000000003</v>
      </c>
      <c r="D26" s="117">
        <v>92.968068526616747</v>
      </c>
      <c r="E26" s="118" t="s">
        <v>20</v>
      </c>
      <c r="F26" s="118" t="s">
        <v>20</v>
      </c>
      <c r="G26" s="24"/>
      <c r="H26" s="24"/>
    </row>
    <row r="27" spans="1:9">
      <c r="A27" s="96" t="s">
        <v>0</v>
      </c>
      <c r="B27" s="97">
        <v>1.38124</v>
      </c>
      <c r="C27" s="97">
        <v>1.5489599999999999</v>
      </c>
      <c r="D27" s="117">
        <v>89.172089660159088</v>
      </c>
      <c r="E27" s="118" t="s">
        <v>20</v>
      </c>
      <c r="F27" s="118" t="s">
        <v>20</v>
      </c>
      <c r="G27" s="24"/>
      <c r="H27" s="24"/>
    </row>
    <row r="28" spans="1:9">
      <c r="A28" s="109" t="s">
        <v>112</v>
      </c>
      <c r="B28" s="110">
        <v>48.471824739999995</v>
      </c>
      <c r="C28" s="110">
        <v>52.126914960000001</v>
      </c>
      <c r="D28" s="111">
        <v>92.988094110682042</v>
      </c>
      <c r="E28" s="119" t="s">
        <v>20</v>
      </c>
      <c r="F28" s="119" t="s">
        <v>20</v>
      </c>
      <c r="G28" s="24"/>
      <c r="H28" s="24"/>
    </row>
    <row r="29" spans="1:9">
      <c r="A29" s="64" t="s">
        <v>21</v>
      </c>
      <c r="B29" s="69"/>
      <c r="C29" s="69"/>
      <c r="D29" s="70"/>
      <c r="E29" s="71"/>
      <c r="F29" s="71"/>
      <c r="G29" s="24"/>
      <c r="H29" s="24"/>
    </row>
    <row r="30" spans="1:9">
      <c r="A30" s="96" t="s">
        <v>22</v>
      </c>
      <c r="B30" s="97">
        <v>2656.8009502410114</v>
      </c>
      <c r="C30" s="97">
        <v>2854.1022826399599</v>
      </c>
      <c r="D30" s="98">
        <v>93.08709664685</v>
      </c>
      <c r="E30" s="120">
        <v>102.57947820205857</v>
      </c>
      <c r="F30" s="120">
        <v>90.746315226413316</v>
      </c>
      <c r="G30" s="24"/>
      <c r="H30" s="24"/>
    </row>
    <row r="31" spans="1:9">
      <c r="A31" s="96" t="s">
        <v>23</v>
      </c>
      <c r="B31" s="97">
        <v>707.66585653338382</v>
      </c>
      <c r="C31" s="97">
        <v>886.766733428983</v>
      </c>
      <c r="D31" s="98">
        <v>79.802932367225239</v>
      </c>
      <c r="E31" s="120">
        <v>96.429113385991485</v>
      </c>
      <c r="F31" s="120">
        <v>82.758131403516998</v>
      </c>
      <c r="G31" s="24"/>
      <c r="H31" s="24"/>
    </row>
    <row r="32" spans="1:9">
      <c r="A32" s="96" t="s">
        <v>8</v>
      </c>
      <c r="B32" s="97">
        <v>235.30396419361085</v>
      </c>
      <c r="C32" s="97">
        <v>314.80916731707498</v>
      </c>
      <c r="D32" s="98">
        <v>74.744953013586581</v>
      </c>
      <c r="E32" s="120">
        <v>111.13015093752485</v>
      </c>
      <c r="F32" s="120">
        <v>67.258932326661466</v>
      </c>
      <c r="G32" s="24"/>
      <c r="H32" s="24"/>
    </row>
    <row r="33" spans="1:9">
      <c r="A33" s="96" t="s">
        <v>24</v>
      </c>
      <c r="B33" s="97">
        <v>149.32440991306112</v>
      </c>
      <c r="C33" s="97">
        <v>160.073915685157</v>
      </c>
      <c r="D33" s="98">
        <v>93.284661197868957</v>
      </c>
      <c r="E33" s="120">
        <v>100.40512946420462</v>
      </c>
      <c r="F33" s="120">
        <v>92.90826245199537</v>
      </c>
      <c r="G33" s="24"/>
      <c r="H33" s="24"/>
    </row>
    <row r="34" spans="1:9">
      <c r="A34" s="96" t="s">
        <v>64</v>
      </c>
      <c r="B34" s="97">
        <v>647.88857283707716</v>
      </c>
      <c r="C34" s="97">
        <v>670.02133351149803</v>
      </c>
      <c r="D34" s="98">
        <v>96.696708064737905</v>
      </c>
      <c r="E34" s="120">
        <v>100.10129688284017</v>
      </c>
      <c r="F34" s="120">
        <v>96.59885643431069</v>
      </c>
      <c r="G34" s="24"/>
      <c r="H34" s="24"/>
    </row>
    <row r="35" spans="1:9">
      <c r="A35" s="96" t="s">
        <v>25</v>
      </c>
      <c r="B35" s="97">
        <v>2628.869066958544</v>
      </c>
      <c r="C35" s="97">
        <v>2503.4582336739913</v>
      </c>
      <c r="D35" s="121">
        <v>105.00950371760362</v>
      </c>
      <c r="E35" s="122" t="s">
        <v>20</v>
      </c>
      <c r="F35" s="122" t="s">
        <v>20</v>
      </c>
      <c r="G35" s="24"/>
      <c r="H35" s="24"/>
    </row>
    <row r="36" spans="1:9" ht="14.25" customHeight="1">
      <c r="A36" s="123" t="s">
        <v>105</v>
      </c>
      <c r="B36" s="124">
        <v>7025.8528206766878</v>
      </c>
      <c r="C36" s="124">
        <v>7389.2316662566636</v>
      </c>
      <c r="D36" s="125">
        <v>95.08231894745748</v>
      </c>
      <c r="E36" s="126">
        <v>101.55793309374417</v>
      </c>
      <c r="F36" s="126">
        <v>93.623723968161812</v>
      </c>
      <c r="G36" s="26"/>
      <c r="H36" s="26"/>
    </row>
    <row r="37" spans="1:9">
      <c r="A37" s="127" t="s">
        <v>71</v>
      </c>
      <c r="B37" s="128">
        <v>19.197881714820909</v>
      </c>
      <c r="C37" s="128">
        <v>17.5531493060016</v>
      </c>
      <c r="D37" s="129">
        <v>109.3700132104326</v>
      </c>
      <c r="E37" s="130">
        <v>111.87236379723799</v>
      </c>
      <c r="F37" s="131">
        <v>97.763209337973095</v>
      </c>
      <c r="G37" s="24"/>
      <c r="H37" s="24"/>
    </row>
    <row r="38" spans="1:9">
      <c r="A38" s="109" t="s">
        <v>114</v>
      </c>
      <c r="B38" s="110">
        <v>7045.0507023915088</v>
      </c>
      <c r="C38" s="110">
        <v>7406.7848155626652</v>
      </c>
      <c r="D38" s="111">
        <v>95.116178987526354</v>
      </c>
      <c r="E38" s="132">
        <v>101.58237699844143</v>
      </c>
      <c r="F38" s="132">
        <v>93.634527757689426</v>
      </c>
      <c r="G38" s="24"/>
      <c r="H38" s="24"/>
      <c r="I38" s="25"/>
    </row>
    <row r="39" spans="1:9" hidden="1">
      <c r="A39" s="59"/>
      <c r="B39" s="59"/>
      <c r="C39" s="59"/>
      <c r="D39" s="59"/>
      <c r="E39" s="59"/>
      <c r="F39" s="59"/>
      <c r="G39" s="24"/>
      <c r="H39" s="24"/>
    </row>
    <row r="40" spans="1:9">
      <c r="A40" s="72" t="s">
        <v>113</v>
      </c>
      <c r="B40" s="73">
        <v>3834.0513079161647</v>
      </c>
      <c r="C40" s="73">
        <v>3986.3897808916299</v>
      </c>
      <c r="D40" s="74">
        <v>96.17853543309576</v>
      </c>
      <c r="E40" s="75">
        <v>99.113449501831383</v>
      </c>
      <c r="F40" s="75">
        <v>97.038833696650414</v>
      </c>
      <c r="G40" s="24"/>
      <c r="H40" s="24"/>
      <c r="I40" s="25"/>
    </row>
    <row r="41" spans="1:9">
      <c r="A41" s="133" t="s">
        <v>28</v>
      </c>
      <c r="B41" s="134">
        <v>443.39299999999997</v>
      </c>
      <c r="C41" s="134">
        <v>511.42599999999999</v>
      </c>
      <c r="D41" s="117">
        <v>86.697391215933479</v>
      </c>
      <c r="E41" s="118" t="s">
        <v>20</v>
      </c>
      <c r="F41" s="118" t="s">
        <v>20</v>
      </c>
      <c r="G41" s="24"/>
      <c r="H41" s="24"/>
    </row>
    <row r="42" spans="1:9">
      <c r="A42" s="135" t="s">
        <v>29</v>
      </c>
      <c r="B42" s="134">
        <v>93.321520605075833</v>
      </c>
      <c r="C42" s="134">
        <v>89.905125823772494</v>
      </c>
      <c r="D42" s="117">
        <v>103.79999999999998</v>
      </c>
      <c r="E42" s="118" t="s">
        <v>20</v>
      </c>
      <c r="F42" s="118" t="s">
        <v>20</v>
      </c>
      <c r="G42" s="24"/>
      <c r="H42" s="24"/>
    </row>
    <row r="43" spans="1:9">
      <c r="A43" s="136" t="s">
        <v>30</v>
      </c>
      <c r="B43" s="134">
        <v>14.712975049639304</v>
      </c>
      <c r="C43" s="134">
        <v>15.003362715092701</v>
      </c>
      <c r="D43" s="117">
        <v>98.064516129032327</v>
      </c>
      <c r="E43" s="137" t="s">
        <v>20</v>
      </c>
      <c r="F43" s="137" t="s">
        <v>20</v>
      </c>
      <c r="G43" s="24"/>
      <c r="H43" s="24"/>
    </row>
    <row r="44" spans="1:9">
      <c r="A44" s="138" t="s">
        <v>31</v>
      </c>
      <c r="B44" s="110">
        <v>4169.4098122614496</v>
      </c>
      <c r="C44" s="110">
        <v>4392.9072923527656</v>
      </c>
      <c r="D44" s="111">
        <v>94.912310567528166</v>
      </c>
      <c r="E44" s="119" t="s">
        <v>20</v>
      </c>
      <c r="F44" s="119" t="s">
        <v>20</v>
      </c>
      <c r="G44" s="24"/>
      <c r="H44" s="24"/>
    </row>
    <row r="45" spans="1:9">
      <c r="A45" s="27" t="s">
        <v>98</v>
      </c>
      <c r="G45" s="24"/>
      <c r="H45" s="24"/>
    </row>
    <row r="46" spans="1:9">
      <c r="G46" s="24"/>
      <c r="H46" s="24"/>
    </row>
    <row r="47" spans="1:9">
      <c r="G47" s="24"/>
      <c r="H47" s="24"/>
    </row>
    <row r="48" spans="1:9">
      <c r="G48" s="24"/>
      <c r="H48" s="24"/>
    </row>
    <row r="49" spans="7:8">
      <c r="G49" s="24"/>
      <c r="H49" s="24"/>
    </row>
    <row r="50" spans="7:8">
      <c r="G50" s="24"/>
      <c r="H50" s="24"/>
    </row>
    <row r="51" spans="7:8">
      <c r="G51" s="24"/>
      <c r="H51" s="24"/>
    </row>
    <row r="52" spans="7:8">
      <c r="G52" s="24"/>
      <c r="H52" s="24"/>
    </row>
    <row r="53" spans="7:8">
      <c r="G53" s="24"/>
      <c r="H53" s="24"/>
    </row>
    <row r="54" spans="7:8">
      <c r="G54" s="24"/>
      <c r="H54" s="24"/>
    </row>
    <row r="55" spans="7:8">
      <c r="G55" s="24"/>
      <c r="H55" s="24"/>
    </row>
    <row r="56" spans="7:8">
      <c r="G56" s="24"/>
      <c r="H56" s="24"/>
    </row>
    <row r="57" spans="7:8">
      <c r="G57" s="24"/>
      <c r="H57" s="24"/>
    </row>
    <row r="58" spans="7:8">
      <c r="G58" s="24"/>
      <c r="H58" s="24"/>
    </row>
    <row r="59" spans="7:8">
      <c r="G59" s="24"/>
      <c r="H59" s="24"/>
    </row>
    <row r="60" spans="7:8">
      <c r="G60" s="24"/>
      <c r="H60" s="24"/>
    </row>
    <row r="61" spans="7:8">
      <c r="G61" s="24"/>
      <c r="H61" s="24"/>
    </row>
    <row r="62" spans="7:8">
      <c r="G62" s="24"/>
      <c r="H62" s="24"/>
    </row>
    <row r="63" spans="7:8">
      <c r="G63" s="24"/>
      <c r="H63" s="24"/>
    </row>
    <row r="64" spans="7:8">
      <c r="G64" s="26"/>
      <c r="H64" s="26"/>
    </row>
    <row r="65" spans="7:8">
      <c r="G65" s="24"/>
      <c r="H65" s="24"/>
    </row>
    <row r="66" spans="7:8">
      <c r="G66" s="24"/>
      <c r="H66" s="24"/>
    </row>
    <row r="67" spans="7:8">
      <c r="G67" s="24"/>
      <c r="H67" s="24"/>
    </row>
    <row r="68" spans="7:8">
      <c r="G68" s="24"/>
      <c r="H68" s="24"/>
    </row>
    <row r="69" spans="7:8">
      <c r="G69" s="24"/>
      <c r="H69" s="24"/>
    </row>
    <row r="70" spans="7:8">
      <c r="G70" s="24"/>
      <c r="H70" s="24"/>
    </row>
    <row r="71" spans="7:8">
      <c r="G71" s="24"/>
      <c r="H71" s="24"/>
    </row>
    <row r="72" spans="7:8">
      <c r="G72" s="24"/>
      <c r="H72" s="24"/>
    </row>
    <row r="73" spans="7:8">
      <c r="G73" s="24"/>
      <c r="H73" s="24"/>
    </row>
    <row r="74" spans="7:8">
      <c r="G74" s="24"/>
      <c r="H74" s="24"/>
    </row>
    <row r="75" spans="7:8">
      <c r="G75" s="24"/>
      <c r="H75" s="24"/>
    </row>
    <row r="76" spans="7:8">
      <c r="G76" s="24"/>
      <c r="H76" s="24"/>
    </row>
    <row r="77" spans="7:8">
      <c r="G77" s="24"/>
      <c r="H77" s="24"/>
    </row>
    <row r="78" spans="7:8">
      <c r="G78" s="24"/>
      <c r="H78" s="24"/>
    </row>
    <row r="79" spans="7:8">
      <c r="G79" s="24"/>
      <c r="H79" s="24"/>
    </row>
    <row r="80" spans="7:8">
      <c r="G80" s="24"/>
      <c r="H80" s="24"/>
    </row>
    <row r="81" spans="7:8">
      <c r="G81" s="24"/>
      <c r="H81" s="24"/>
    </row>
    <row r="82" spans="7:8">
      <c r="G82" s="24"/>
      <c r="H82" s="24"/>
    </row>
    <row r="83" spans="7:8">
      <c r="G83" s="24"/>
      <c r="H83" s="24"/>
    </row>
    <row r="84" spans="7:8">
      <c r="G84" s="24"/>
      <c r="H84" s="24"/>
    </row>
    <row r="85" spans="7:8">
      <c r="G85" s="26"/>
      <c r="H85" s="26"/>
    </row>
    <row r="86" spans="7:8">
      <c r="G86" s="26"/>
      <c r="H86" s="26"/>
    </row>
    <row r="87" spans="7:8">
      <c r="G87" s="24"/>
      <c r="H87" s="24"/>
    </row>
    <row r="88" spans="7:8">
      <c r="G88" s="24"/>
      <c r="H88" s="24"/>
    </row>
    <row r="89" spans="7:8">
      <c r="G89" s="26"/>
      <c r="H89" s="26"/>
    </row>
    <row r="90" spans="7:8">
      <c r="G90" s="26"/>
      <c r="H90" s="26"/>
    </row>
    <row r="91" spans="7:8">
      <c r="G91" s="24"/>
      <c r="H91" s="24"/>
    </row>
    <row r="93" spans="7:8">
      <c r="G93" s="28" t="e">
        <f>#REF!/#REF!-1</f>
        <v>#REF!</v>
      </c>
      <c r="H93" s="29"/>
    </row>
    <row r="94" spans="7:8">
      <c r="G94" s="28" t="e">
        <f>#REF!/#REF!-1</f>
        <v>#REF!</v>
      </c>
      <c r="H94" s="29"/>
    </row>
    <row r="95" spans="7:8">
      <c r="G95" s="29"/>
      <c r="H95" s="29"/>
    </row>
    <row r="96" spans="7:8">
      <c r="G96" s="30"/>
      <c r="H96" s="30"/>
    </row>
    <row r="99" spans="7:8">
      <c r="G99" s="22"/>
      <c r="H99" s="22"/>
    </row>
    <row r="100" spans="7:8">
      <c r="G100" s="23"/>
      <c r="H100" s="23"/>
    </row>
    <row r="101" spans="7:8">
      <c r="G101" s="24"/>
      <c r="H101" s="24"/>
    </row>
    <row r="102" spans="7:8">
      <c r="G102" s="24"/>
      <c r="H102" s="24"/>
    </row>
    <row r="103" spans="7:8">
      <c r="G103" s="24"/>
      <c r="H103" s="24"/>
    </row>
    <row r="104" spans="7:8">
      <c r="G104" s="24"/>
      <c r="H104" s="24"/>
    </row>
    <row r="105" spans="7:8">
      <c r="G105" s="24"/>
      <c r="H105" s="24"/>
    </row>
    <row r="106" spans="7:8">
      <c r="G106" s="24"/>
      <c r="H106" s="24"/>
    </row>
    <row r="107" spans="7:8">
      <c r="G107" s="24"/>
      <c r="H107" s="24"/>
    </row>
    <row r="108" spans="7:8">
      <c r="G108" s="24"/>
      <c r="H108" s="24"/>
    </row>
    <row r="109" spans="7:8">
      <c r="G109" s="24"/>
      <c r="H109" s="24"/>
    </row>
    <row r="110" spans="7:8">
      <c r="G110" s="24"/>
      <c r="H110" s="24"/>
    </row>
    <row r="111" spans="7:8">
      <c r="G111" s="24"/>
      <c r="H111" s="24"/>
    </row>
    <row r="112" spans="7:8">
      <c r="G112" s="24"/>
      <c r="H112" s="24"/>
    </row>
    <row r="113" spans="7:8">
      <c r="G113" s="24"/>
      <c r="H113" s="24"/>
    </row>
    <row r="114" spans="7:8">
      <c r="G114" s="24"/>
      <c r="H114" s="24"/>
    </row>
    <row r="115" spans="7:8">
      <c r="G115" s="24"/>
      <c r="H115" s="24"/>
    </row>
    <row r="116" spans="7:8">
      <c r="G116" s="24"/>
      <c r="H116" s="24"/>
    </row>
    <row r="117" spans="7:8">
      <c r="G117" s="24"/>
      <c r="H117" s="24"/>
    </row>
    <row r="118" spans="7:8">
      <c r="G118" s="24"/>
      <c r="H118" s="24"/>
    </row>
    <row r="119" spans="7:8">
      <c r="G119" s="24"/>
      <c r="H119" s="24"/>
    </row>
    <row r="120" spans="7:8">
      <c r="G120" s="24"/>
      <c r="H120" s="24"/>
    </row>
    <row r="121" spans="7:8">
      <c r="G121" s="24"/>
      <c r="H121" s="24"/>
    </row>
    <row r="122" spans="7:8">
      <c r="G122" s="24"/>
      <c r="H122" s="24"/>
    </row>
    <row r="123" spans="7:8">
      <c r="G123" s="24"/>
      <c r="H123" s="24"/>
    </row>
    <row r="124" spans="7:8">
      <c r="G124" s="24"/>
      <c r="H124" s="24"/>
    </row>
    <row r="125" spans="7:8">
      <c r="G125" s="24"/>
      <c r="H125" s="24"/>
    </row>
    <row r="126" spans="7:8">
      <c r="G126" s="24"/>
      <c r="H126" s="24"/>
    </row>
    <row r="127" spans="7:8">
      <c r="G127" s="24"/>
      <c r="H127" s="24"/>
    </row>
    <row r="128" spans="7:8">
      <c r="G128" s="24"/>
      <c r="H128" s="24"/>
    </row>
    <row r="129" spans="7:8">
      <c r="G129" s="24"/>
      <c r="H129" s="24"/>
    </row>
    <row r="130" spans="7:8">
      <c r="G130" s="24"/>
      <c r="H130" s="24"/>
    </row>
    <row r="131" spans="7:8">
      <c r="G131" s="26"/>
      <c r="H131" s="26"/>
    </row>
    <row r="132" spans="7:8">
      <c r="G132" s="24"/>
      <c r="H132" s="24"/>
    </row>
    <row r="133" spans="7:8">
      <c r="G133" s="24"/>
      <c r="H133" s="24"/>
    </row>
    <row r="134" spans="7:8">
      <c r="G134" s="24"/>
      <c r="H134" s="24"/>
    </row>
    <row r="135" spans="7:8">
      <c r="G135" s="24"/>
      <c r="H135" s="24"/>
    </row>
    <row r="136" spans="7:8">
      <c r="G136" s="24"/>
      <c r="H136" s="24"/>
    </row>
    <row r="137" spans="7:8">
      <c r="G137" s="24"/>
      <c r="H137" s="24"/>
    </row>
    <row r="138" spans="7:8">
      <c r="G138" s="24"/>
      <c r="H138" s="24"/>
    </row>
    <row r="139" spans="7:8">
      <c r="G139" s="24"/>
      <c r="H139" s="24"/>
    </row>
    <row r="140" spans="7:8">
      <c r="G140" s="24"/>
      <c r="H140" s="24"/>
    </row>
    <row r="141" spans="7:8">
      <c r="G141" s="24"/>
      <c r="H141" s="24"/>
    </row>
    <row r="142" spans="7:8">
      <c r="G142" s="24"/>
      <c r="H142" s="24"/>
    </row>
    <row r="143" spans="7:8">
      <c r="G143" s="24"/>
      <c r="H143" s="24"/>
    </row>
    <row r="144" spans="7:8">
      <c r="G144" s="24"/>
      <c r="H144" s="24"/>
    </row>
    <row r="145" spans="7:8">
      <c r="G145" s="24"/>
      <c r="H145" s="24"/>
    </row>
    <row r="146" spans="7:8">
      <c r="G146" s="24"/>
      <c r="H146" s="24"/>
    </row>
    <row r="147" spans="7:8">
      <c r="G147" s="24"/>
      <c r="H147" s="24"/>
    </row>
    <row r="148" spans="7:8">
      <c r="G148" s="24"/>
      <c r="H148" s="24"/>
    </row>
    <row r="149" spans="7:8">
      <c r="G149" s="24"/>
      <c r="H149" s="24"/>
    </row>
    <row r="150" spans="7:8">
      <c r="G150" s="24"/>
      <c r="H150" s="24"/>
    </row>
    <row r="151" spans="7:8">
      <c r="G151" s="24"/>
      <c r="H151" s="24"/>
    </row>
    <row r="152" spans="7:8">
      <c r="G152" s="26"/>
      <c r="H152" s="26"/>
    </row>
    <row r="153" spans="7:8">
      <c r="G153" s="26"/>
      <c r="H153" s="26"/>
    </row>
    <row r="154" spans="7:8">
      <c r="G154" s="24"/>
      <c r="H154" s="24"/>
    </row>
    <row r="155" spans="7:8">
      <c r="G155" s="24"/>
      <c r="H155" s="24"/>
    </row>
    <row r="156" spans="7:8">
      <c r="G156" s="26"/>
      <c r="H156" s="26"/>
    </row>
    <row r="157" spans="7:8">
      <c r="G157" s="26"/>
      <c r="H157" s="26"/>
    </row>
    <row r="158" spans="7:8">
      <c r="G158" s="24"/>
      <c r="H158" s="24"/>
    </row>
    <row r="159" spans="7:8">
      <c r="G159" s="24"/>
      <c r="H159" s="24"/>
    </row>
    <row r="163" spans="7:8">
      <c r="G163" s="20"/>
      <c r="H163" s="20"/>
    </row>
    <row r="166" spans="7:8">
      <c r="G166" s="22"/>
      <c r="H166" s="22"/>
    </row>
    <row r="167" spans="7:8">
      <c r="G167" s="23"/>
      <c r="H167" s="23"/>
    </row>
    <row r="168" spans="7:8">
      <c r="G168" s="24"/>
      <c r="H168" s="24"/>
    </row>
    <row r="169" spans="7:8">
      <c r="G169" s="24"/>
      <c r="H169" s="24"/>
    </row>
    <row r="170" spans="7:8">
      <c r="G170" s="24"/>
      <c r="H170" s="24"/>
    </row>
    <row r="171" spans="7:8">
      <c r="G171" s="24"/>
      <c r="H171" s="24"/>
    </row>
    <row r="172" spans="7:8">
      <c r="G172" s="24"/>
      <c r="H172" s="24"/>
    </row>
    <row r="173" spans="7:8">
      <c r="G173" s="24"/>
      <c r="H173" s="24"/>
    </row>
    <row r="174" spans="7:8">
      <c r="G174" s="24"/>
      <c r="H174" s="24"/>
    </row>
    <row r="175" spans="7:8">
      <c r="G175" s="24"/>
      <c r="H175" s="24"/>
    </row>
    <row r="176" spans="7:8">
      <c r="G176" s="24"/>
      <c r="H176" s="24"/>
    </row>
    <row r="177" spans="7:8">
      <c r="G177" s="24"/>
      <c r="H177" s="24"/>
    </row>
    <row r="178" spans="7:8">
      <c r="G178" s="24"/>
      <c r="H178" s="24"/>
    </row>
    <row r="179" spans="7:8">
      <c r="G179" s="24"/>
      <c r="H179" s="24"/>
    </row>
    <row r="180" spans="7:8">
      <c r="G180" s="26"/>
      <c r="H180" s="26"/>
    </row>
    <row r="183" spans="7:8">
      <c r="G183" s="31" t="e">
        <f>#REF!/#REF!-1</f>
        <v>#REF!</v>
      </c>
      <c r="H183" s="32"/>
    </row>
    <row r="184" spans="7:8">
      <c r="G184" s="20"/>
      <c r="H184" s="20"/>
    </row>
    <row r="187" spans="7:8">
      <c r="G187" s="22"/>
      <c r="H187" s="22"/>
    </row>
    <row r="188" spans="7:8">
      <c r="G188" s="24"/>
      <c r="H188" s="24"/>
    </row>
    <row r="189" spans="7:8">
      <c r="G189" s="24"/>
      <c r="H189" s="24"/>
    </row>
    <row r="190" spans="7:8">
      <c r="G190" s="24"/>
      <c r="H190" s="24"/>
    </row>
    <row r="191" spans="7:8">
      <c r="G191" s="24"/>
      <c r="H191" s="24"/>
    </row>
    <row r="192" spans="7:8">
      <c r="G192" s="26"/>
      <c r="H192" s="26"/>
    </row>
    <row r="193" spans="7:8">
      <c r="G193" s="33"/>
      <c r="H193" s="33"/>
    </row>
    <row r="194" spans="7:8">
      <c r="G194" s="34" t="e">
        <f>#REF!/#REF!-1</f>
        <v>#REF!</v>
      </c>
    </row>
    <row r="195" spans="7:8">
      <c r="G195" s="34" t="e">
        <f>#REF!/#REF!-1</f>
        <v>#REF!</v>
      </c>
      <c r="H195" s="35"/>
    </row>
    <row r="196" spans="7:8">
      <c r="H196" s="20"/>
    </row>
    <row r="197" spans="7:8">
      <c r="G197" s="15" t="s">
        <v>34</v>
      </c>
      <c r="H197" s="36"/>
    </row>
    <row r="198" spans="7:8">
      <c r="G198" s="31" t="e">
        <f>#REF!/#REF!-1</f>
        <v>#REF!</v>
      </c>
      <c r="H198" s="36"/>
    </row>
    <row r="199" spans="7:8">
      <c r="G199" s="37"/>
      <c r="H199" s="37"/>
    </row>
    <row r="200" spans="7:8">
      <c r="G200" s="36"/>
      <c r="H200" s="36"/>
    </row>
    <row r="203" spans="7:8">
      <c r="G203" s="38"/>
      <c r="H203" s="38"/>
    </row>
    <row r="204" spans="7:8">
      <c r="G204" s="38"/>
      <c r="H204" s="38"/>
    </row>
    <row r="205" spans="7:8">
      <c r="G205" s="38"/>
      <c r="H205" s="38"/>
    </row>
    <row r="206" spans="7:8">
      <c r="G206" s="38"/>
      <c r="H206" s="38"/>
    </row>
    <row r="207" spans="7:8">
      <c r="G207" s="38"/>
      <c r="H207" s="38"/>
    </row>
    <row r="208" spans="7:8">
      <c r="G208" s="39" t="s">
        <v>32</v>
      </c>
      <c r="H208" s="39" t="s">
        <v>33</v>
      </c>
    </row>
    <row r="209" spans="7:8">
      <c r="G209" s="40" t="e">
        <f>#REF!+#REF!-#REF!-#REF!</f>
        <v>#REF!</v>
      </c>
      <c r="H209" s="41" t="e">
        <f>#REF!-100</f>
        <v>#REF!</v>
      </c>
    </row>
    <row r="210" spans="7:8">
      <c r="G210" s="42" t="e">
        <f>G209</f>
        <v>#REF!</v>
      </c>
      <c r="H210" s="43" t="e">
        <f>#REF!-100</f>
        <v>#REF!</v>
      </c>
    </row>
    <row r="211" spans="7:8">
      <c r="G211" s="42" t="e">
        <f>G209/#REF!*1000000</f>
        <v>#REF!</v>
      </c>
      <c r="H211" s="44" t="e">
        <f>#REF!-100</f>
        <v>#REF!</v>
      </c>
    </row>
    <row r="212" spans="7:8">
      <c r="G212" s="42" t="e">
        <f>G211</f>
        <v>#REF!</v>
      </c>
      <c r="H212" s="45" t="e">
        <f>#REF!-100</f>
        <v>#REF!</v>
      </c>
    </row>
    <row r="213" spans="7:8">
      <c r="G213" s="36"/>
      <c r="H213" s="36"/>
    </row>
    <row r="214" spans="7:8">
      <c r="G214" s="36"/>
      <c r="H214" s="36"/>
    </row>
    <row r="215" spans="7:8">
      <c r="G215" s="37"/>
      <c r="H215" s="37"/>
    </row>
    <row r="216" spans="7:8">
      <c r="G216" s="36"/>
      <c r="H216" s="36"/>
    </row>
    <row r="217" spans="7:8">
      <c r="G217" s="38"/>
      <c r="H217" s="38"/>
    </row>
    <row r="218" spans="7:8">
      <c r="G218" s="38"/>
      <c r="H218" s="38"/>
    </row>
    <row r="219" spans="7:8">
      <c r="G219" s="38"/>
      <c r="H219" s="38"/>
    </row>
    <row r="220" spans="7:8">
      <c r="G220" s="38"/>
      <c r="H220" s="38"/>
    </row>
    <row r="221" spans="7:8">
      <c r="G221" s="46"/>
      <c r="H221" s="46"/>
    </row>
    <row r="222" spans="7:8">
      <c r="G222" s="38"/>
      <c r="H222" s="38"/>
    </row>
    <row r="223" spans="7:8">
      <c r="G223" s="39" t="s">
        <v>32</v>
      </c>
      <c r="H223" s="39" t="s">
        <v>33</v>
      </c>
    </row>
    <row r="224" spans="7:8">
      <c r="G224" s="47" t="e">
        <f>G209-#REF!</f>
        <v>#REF!</v>
      </c>
      <c r="H224" s="41" t="e">
        <f>#REF!-100</f>
        <v>#REF!</v>
      </c>
    </row>
    <row r="225" spans="7:8">
      <c r="G225" s="47" t="e">
        <f>G224/#REF!*1000000</f>
        <v>#REF!</v>
      </c>
      <c r="H225" s="44" t="e">
        <f>#REF!-100</f>
        <v>#REF!</v>
      </c>
    </row>
    <row r="226" spans="7:8">
      <c r="G226" s="47" t="e">
        <f>G225</f>
        <v>#REF!</v>
      </c>
      <c r="H226" s="45" t="e">
        <f>#REF!-100</f>
        <v>#REF!</v>
      </c>
    </row>
    <row r="228" spans="7:8">
      <c r="G228" s="20"/>
      <c r="H228" s="20"/>
    </row>
    <row r="229" spans="7:8">
      <c r="G229" s="36"/>
      <c r="H229" s="36"/>
    </row>
    <row r="230" spans="7:8">
      <c r="G230" s="36"/>
      <c r="H230" s="36"/>
    </row>
    <row r="231" spans="7:8">
      <c r="G231" s="37"/>
      <c r="H231" s="37"/>
    </row>
    <row r="232" spans="7:8">
      <c r="G232" s="48"/>
      <c r="H232" s="48"/>
    </row>
    <row r="233" spans="7:8">
      <c r="G233" s="36"/>
      <c r="H233" s="36"/>
    </row>
    <row r="234" spans="7:8">
      <c r="G234" s="36"/>
      <c r="H234" s="36"/>
    </row>
    <row r="235" spans="7:8">
      <c r="G235" s="36"/>
      <c r="H235" s="36"/>
    </row>
    <row r="240" spans="7:8">
      <c r="G240" s="20"/>
      <c r="H240" s="20"/>
    </row>
    <row r="241" spans="7:8">
      <c r="G241" s="36"/>
      <c r="H241" s="36"/>
    </row>
    <row r="242" spans="7:8">
      <c r="G242" s="36"/>
      <c r="H242" s="36"/>
    </row>
    <row r="243" spans="7:8">
      <c r="G243" s="37"/>
      <c r="H243" s="37"/>
    </row>
    <row r="244" spans="7:8">
      <c r="G244" s="49"/>
      <c r="H244" s="49"/>
    </row>
    <row r="245" spans="7:8">
      <c r="G245" s="38"/>
      <c r="H245" s="38"/>
    </row>
    <row r="246" spans="7:8">
      <c r="G246" s="38"/>
      <c r="H246" s="38"/>
    </row>
    <row r="247" spans="7:8">
      <c r="G247" s="38"/>
      <c r="H247" s="38"/>
    </row>
    <row r="248" spans="7:8">
      <c r="G248" s="38"/>
      <c r="H248" s="38"/>
    </row>
    <row r="249" spans="7:8">
      <c r="G249" s="50"/>
      <c r="H249" s="50"/>
    </row>
    <row r="250" spans="7:8">
      <c r="G250" s="51" t="s">
        <v>42</v>
      </c>
      <c r="H250" s="36"/>
    </row>
    <row r="251" spans="7:8">
      <c r="G251" s="36"/>
      <c r="H251" s="36"/>
    </row>
    <row r="252" spans="7:8">
      <c r="G252" s="52" t="e">
        <f>#REF!/#REF!*100</f>
        <v>#REF!</v>
      </c>
      <c r="H252" s="52"/>
    </row>
    <row r="253" spans="7:8">
      <c r="G253" s="52" t="e">
        <f>#REF!/#REF!*100</f>
        <v>#REF!</v>
      </c>
      <c r="H253" s="52"/>
    </row>
    <row r="255" spans="7:8">
      <c r="G255" s="53"/>
      <c r="H255" s="53"/>
    </row>
    <row r="257" spans="7:8" ht="13.5" thickBot="1">
      <c r="G257" s="54"/>
    </row>
    <row r="267" spans="7:8">
      <c r="G267" s="55"/>
      <c r="H267" s="55"/>
    </row>
    <row r="268" spans="7:8">
      <c r="G268" s="55"/>
      <c r="H268" s="55"/>
    </row>
    <row r="269" spans="7:8">
      <c r="G269" s="55"/>
      <c r="H269" s="55"/>
    </row>
    <row r="270" spans="7:8">
      <c r="G270" s="55"/>
      <c r="H270" s="55"/>
    </row>
    <row r="271" spans="7:8">
      <c r="G271" s="55"/>
      <c r="H271" s="55"/>
    </row>
    <row r="272" spans="7:8">
      <c r="G272" s="55"/>
      <c r="H272" s="55"/>
    </row>
    <row r="273" spans="7:8">
      <c r="G273" s="55"/>
      <c r="H273" s="55"/>
    </row>
    <row r="274" spans="7:8">
      <c r="G274" s="55"/>
      <c r="H274" s="55"/>
    </row>
    <row r="275" spans="7:8">
      <c r="G275" s="55"/>
      <c r="H275" s="55"/>
    </row>
    <row r="276" spans="7:8">
      <c r="G276" s="55"/>
      <c r="H276" s="55"/>
    </row>
    <row r="277" spans="7:8">
      <c r="G277" s="55"/>
      <c r="H277" s="55"/>
    </row>
    <row r="278" spans="7:8">
      <c r="G278" s="55"/>
      <c r="H278" s="55"/>
    </row>
    <row r="279" spans="7:8">
      <c r="G279" s="55"/>
      <c r="H279" s="55"/>
    </row>
    <row r="280" spans="7:8">
      <c r="G280" s="55"/>
      <c r="H280" s="55"/>
    </row>
    <row r="281" spans="7:8">
      <c r="G281" s="55"/>
      <c r="H281" s="55"/>
    </row>
    <row r="282" spans="7:8">
      <c r="G282" s="55"/>
      <c r="H282" s="55"/>
    </row>
    <row r="283" spans="7:8">
      <c r="G283" s="55"/>
      <c r="H283" s="55"/>
    </row>
    <row r="284" spans="7:8">
      <c r="G284" s="55"/>
      <c r="H284" s="55"/>
    </row>
    <row r="285" spans="7:8">
      <c r="G285" s="55"/>
      <c r="H285" s="55"/>
    </row>
    <row r="286" spans="7:8">
      <c r="G286" s="55"/>
      <c r="H286" s="55"/>
    </row>
    <row r="287" spans="7:8">
      <c r="G287" s="55"/>
      <c r="H287" s="55"/>
    </row>
    <row r="288" spans="7:8">
      <c r="G288" s="55"/>
      <c r="H288" s="55"/>
    </row>
    <row r="289" spans="7:8">
      <c r="G289" s="55"/>
      <c r="H289" s="55"/>
    </row>
    <row r="290" spans="7:8">
      <c r="G290" s="55"/>
      <c r="H290" s="55"/>
    </row>
    <row r="291" spans="7:8">
      <c r="G291" s="55"/>
      <c r="H291" s="55"/>
    </row>
    <row r="292" spans="7:8">
      <c r="G292" s="55"/>
      <c r="H292" s="55"/>
    </row>
    <row r="293" spans="7:8">
      <c r="G293" s="55"/>
      <c r="H293" s="55"/>
    </row>
    <row r="294" spans="7:8">
      <c r="G294" s="55"/>
      <c r="H294" s="55"/>
    </row>
    <row r="295" spans="7:8">
      <c r="G295" s="55"/>
      <c r="H295" s="55"/>
    </row>
    <row r="296" spans="7:8">
      <c r="G296" s="55"/>
      <c r="H296" s="55"/>
    </row>
    <row r="297" spans="7:8">
      <c r="G297" s="55"/>
      <c r="H297" s="55"/>
    </row>
    <row r="298" spans="7:8">
      <c r="G298" s="55"/>
      <c r="H298" s="55"/>
    </row>
    <row r="299" spans="7:8">
      <c r="G299" s="55"/>
      <c r="H299" s="55"/>
    </row>
    <row r="300" spans="7:8">
      <c r="G300" s="55"/>
      <c r="H300" s="55"/>
    </row>
    <row r="301" spans="7:8">
      <c r="G301" s="55"/>
      <c r="H301" s="55"/>
    </row>
    <row r="302" spans="7:8">
      <c r="G302" s="55"/>
      <c r="H302" s="55"/>
    </row>
    <row r="303" spans="7:8">
      <c r="G303" s="55"/>
      <c r="H303" s="55"/>
    </row>
    <row r="304" spans="7:8">
      <c r="G304" s="55"/>
      <c r="H304" s="55"/>
    </row>
    <row r="305" spans="7:8">
      <c r="G305" s="56"/>
      <c r="H305" s="56"/>
    </row>
    <row r="306" spans="7:8">
      <c r="G306" s="56"/>
      <c r="H306" s="56"/>
    </row>
    <row r="307" spans="7:8">
      <c r="G307" s="56"/>
      <c r="H307" s="56"/>
    </row>
    <row r="308" spans="7:8">
      <c r="G308" s="57"/>
      <c r="H308" s="57"/>
    </row>
    <row r="309" spans="7:8">
      <c r="G309" s="57"/>
      <c r="H309" s="57"/>
    </row>
    <row r="310" spans="7:8">
      <c r="G310" s="57"/>
      <c r="H310" s="57"/>
    </row>
    <row r="311" spans="7:8">
      <c r="G311" s="57"/>
      <c r="H311" s="57"/>
    </row>
    <row r="312" spans="7:8">
      <c r="G312" s="57"/>
      <c r="H312" s="57"/>
    </row>
    <row r="313" spans="7:8">
      <c r="G313" s="57"/>
      <c r="H313" s="57"/>
    </row>
    <row r="314" spans="7:8">
      <c r="G314" s="57"/>
      <c r="H314" s="57"/>
    </row>
    <row r="318" spans="7:8">
      <c r="G318" s="57"/>
      <c r="H318" s="57"/>
    </row>
    <row r="319" spans="7:8">
      <c r="G319" s="57"/>
      <c r="H319" s="57"/>
    </row>
    <row r="320" spans="7:8">
      <c r="G320" s="57"/>
      <c r="H320" s="57"/>
    </row>
  </sheetData>
  <phoneticPr fontId="3" type="noConversion"/>
  <pageMargins left="0.19685039370078741" right="0.15748031496062992" top="0.98425196850393704" bottom="0.98425196850393704" header="0.51181102362204722" footer="0.51181102362204722"/>
  <pageSetup paperSize="9" scale="75" orientation="portrait" r:id="rId1"/>
  <headerFooter alignWithMargins="0">
    <oddFooter>&amp;L&amp;F : &amp;A</oddFooter>
  </headerFooter>
  <rowBreaks count="3" manualBreakCount="3">
    <brk id="94" max="16383" man="1"/>
    <brk id="159" max="16383" man="1"/>
    <brk id="2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zoomScaleNormal="100" workbookViewId="0">
      <selection activeCell="B17" sqref="B17"/>
    </sheetView>
  </sheetViews>
  <sheetFormatPr baseColWidth="10" defaultRowHeight="12.75"/>
  <cols>
    <col min="1" max="1" width="42" style="2" customWidth="1"/>
    <col min="2" max="2" width="7" style="2" bestFit="1" customWidth="1"/>
    <col min="3" max="3" width="7" style="2" customWidth="1"/>
    <col min="4" max="6" width="6" style="2" customWidth="1"/>
    <col min="7" max="16384" width="11.42578125" style="2"/>
  </cols>
  <sheetData>
    <row r="1" spans="1:6">
      <c r="A1" s="5" t="s">
        <v>73</v>
      </c>
    </row>
    <row r="2" spans="1:6">
      <c r="A2" s="6" t="s">
        <v>74</v>
      </c>
    </row>
    <row r="3" spans="1:6">
      <c r="A3" s="6"/>
    </row>
    <row r="4" spans="1:6">
      <c r="A4" s="7" t="s">
        <v>104</v>
      </c>
    </row>
    <row r="5" spans="1:6">
      <c r="A5" s="11" t="s">
        <v>103</v>
      </c>
      <c r="B5" s="11" t="s">
        <v>50</v>
      </c>
      <c r="C5" s="11" t="s">
        <v>52</v>
      </c>
      <c r="D5" s="11" t="s">
        <v>54</v>
      </c>
      <c r="E5" s="11" t="s">
        <v>55</v>
      </c>
      <c r="F5" s="11" t="s">
        <v>70</v>
      </c>
    </row>
    <row r="6" spans="1:6">
      <c r="A6" s="76" t="s">
        <v>48</v>
      </c>
      <c r="B6" s="77">
        <v>2077.7831364351423</v>
      </c>
      <c r="C6" s="77">
        <v>2288.1299648642303</v>
      </c>
      <c r="D6" s="77">
        <v>2593.6556402959764</v>
      </c>
      <c r="E6" s="77">
        <v>2291.6709822154348</v>
      </c>
      <c r="F6" s="77">
        <v>2068.4304579231011</v>
      </c>
    </row>
    <row r="7" spans="1:6">
      <c r="A7" s="78" t="s">
        <v>49</v>
      </c>
      <c r="B7" s="77">
        <v>5670.846309442747</v>
      </c>
      <c r="C7" s="77">
        <v>5816.8056146071112</v>
      </c>
      <c r="D7" s="77">
        <v>7296.0652411375977</v>
      </c>
      <c r="E7" s="77">
        <v>7795.616496371129</v>
      </c>
      <c r="F7" s="77">
        <v>7475.6559785225581</v>
      </c>
    </row>
    <row r="8" spans="1:6">
      <c r="A8" s="79" t="s">
        <v>107</v>
      </c>
      <c r="B8" s="77">
        <v>5860.5972810052172</v>
      </c>
      <c r="C8" s="77">
        <v>6432.5221985658618</v>
      </c>
      <c r="D8" s="77">
        <v>7272.4779012564986</v>
      </c>
      <c r="E8" s="77">
        <v>7406.7848155626652</v>
      </c>
      <c r="F8" s="77">
        <v>7045.0507023915088</v>
      </c>
    </row>
    <row r="9" spans="1:6">
      <c r="A9" s="76" t="s">
        <v>108</v>
      </c>
      <c r="B9" s="77">
        <v>515.37735580000003</v>
      </c>
      <c r="C9" s="77">
        <v>616.67810250000002</v>
      </c>
      <c r="D9" s="77">
        <v>601.25963515392596</v>
      </c>
      <c r="E9" s="77">
        <v>563.55291495999995</v>
      </c>
      <c r="F9" s="77">
        <v>491.86482473999996</v>
      </c>
    </row>
    <row r="10" spans="1:6">
      <c r="A10" s="80" t="s">
        <v>26</v>
      </c>
      <c r="B10" s="81">
        <v>3283.7889386804295</v>
      </c>
      <c r="C10" s="81">
        <v>3236.9803295060487</v>
      </c>
      <c r="D10" s="81">
        <v>4262.312194381263</v>
      </c>
      <c r="E10" s="81">
        <v>4392.9072923527656</v>
      </c>
      <c r="F10" s="81">
        <v>4169.4098122614496</v>
      </c>
    </row>
    <row r="11" spans="1:6">
      <c r="A11" s="3" t="s">
        <v>106</v>
      </c>
    </row>
  </sheetData>
  <phoneticPr fontId="3" type="noConversion"/>
  <pageMargins left="0.19" right="0.16" top="0.984251969" bottom="0.984251969" header="0.4921259845" footer="0.4921259845"/>
  <pageSetup paperSize="9" orientation="landscape" r:id="rId1"/>
  <headerFooter alignWithMargins="0">
    <oddFooter>&amp;L&amp;F :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workbookViewId="0">
      <selection activeCell="A27" sqref="A27"/>
    </sheetView>
  </sheetViews>
  <sheetFormatPr baseColWidth="10" defaultRowHeight="12.75"/>
  <cols>
    <col min="1" max="1" width="41.28515625" style="9" customWidth="1"/>
    <col min="2" max="2" width="16.42578125" style="9" customWidth="1"/>
    <col min="3" max="3" width="14.7109375" style="9" customWidth="1"/>
    <col min="4" max="4" width="13.5703125" style="9" customWidth="1"/>
    <col min="5" max="16384" width="11.42578125" style="9"/>
  </cols>
  <sheetData>
    <row r="1" spans="1:3">
      <c r="A1" s="8" t="s">
        <v>91</v>
      </c>
    </row>
    <row r="2" spans="1:3">
      <c r="A2" s="9" t="s">
        <v>77</v>
      </c>
      <c r="B2" s="82"/>
    </row>
    <row r="3" spans="1:3">
      <c r="A3" s="10"/>
      <c r="B3" s="82"/>
    </row>
    <row r="4" spans="1:3">
      <c r="A4" s="84"/>
    </row>
    <row r="5" spans="1:3" ht="38.25">
      <c r="A5" s="94"/>
      <c r="B5" s="95" t="s">
        <v>115</v>
      </c>
      <c r="C5" s="95" t="s">
        <v>110</v>
      </c>
    </row>
    <row r="6" spans="1:3">
      <c r="A6" s="92" t="s">
        <v>78</v>
      </c>
      <c r="B6" s="93">
        <v>-224</v>
      </c>
      <c r="C6" s="91"/>
    </row>
    <row r="7" spans="1:3">
      <c r="A7" s="139" t="s">
        <v>45</v>
      </c>
      <c r="B7" s="140">
        <v>-825</v>
      </c>
      <c r="C7" s="141">
        <v>100</v>
      </c>
    </row>
    <row r="8" spans="1:3">
      <c r="A8" s="85" t="s">
        <v>56</v>
      </c>
      <c r="B8" s="86">
        <v>-215</v>
      </c>
      <c r="C8" s="87">
        <v>26.1</v>
      </c>
    </row>
    <row r="9" spans="1:3">
      <c r="A9" s="85" t="s">
        <v>58</v>
      </c>
      <c r="B9" s="86">
        <v>-141</v>
      </c>
      <c r="C9" s="87">
        <v>17.100000000000001</v>
      </c>
    </row>
    <row r="10" spans="1:3">
      <c r="A10" s="85" t="s">
        <v>82</v>
      </c>
      <c r="B10" s="86">
        <v>-81</v>
      </c>
      <c r="C10" s="87">
        <v>9.9</v>
      </c>
    </row>
    <row r="11" spans="1:3">
      <c r="A11" s="85" t="s">
        <v>57</v>
      </c>
      <c r="B11" s="86">
        <v>-78</v>
      </c>
      <c r="C11" s="87">
        <v>9.4</v>
      </c>
    </row>
    <row r="12" spans="1:3">
      <c r="A12" s="85" t="s">
        <v>46</v>
      </c>
      <c r="B12" s="86">
        <v>-62</v>
      </c>
      <c r="C12" s="87">
        <v>7.5</v>
      </c>
    </row>
    <row r="13" spans="1:3">
      <c r="A13" s="85" t="s">
        <v>53</v>
      </c>
      <c r="B13" s="86">
        <v>-23</v>
      </c>
      <c r="C13" s="87">
        <v>2.8</v>
      </c>
    </row>
    <row r="14" spans="1:3">
      <c r="A14" s="85" t="s">
        <v>83</v>
      </c>
      <c r="B14" s="86">
        <v>-17</v>
      </c>
      <c r="C14" s="87">
        <v>2</v>
      </c>
    </row>
    <row r="15" spans="1:3">
      <c r="A15" s="85" t="s">
        <v>84</v>
      </c>
      <c r="B15" s="86">
        <v>-17</v>
      </c>
      <c r="C15" s="87">
        <v>2</v>
      </c>
    </row>
    <row r="16" spans="1:3">
      <c r="A16" s="85" t="s">
        <v>85</v>
      </c>
      <c r="B16" s="86">
        <v>-13</v>
      </c>
      <c r="C16" s="87">
        <v>1.6</v>
      </c>
    </row>
    <row r="17" spans="1:6">
      <c r="A17" s="88" t="s">
        <v>86</v>
      </c>
      <c r="B17" s="89">
        <v>-5</v>
      </c>
      <c r="C17" s="90">
        <v>0.6</v>
      </c>
    </row>
    <row r="18" spans="1:6">
      <c r="A18" s="139" t="s">
        <v>44</v>
      </c>
      <c r="B18" s="140">
        <v>601</v>
      </c>
      <c r="C18" s="141">
        <v>100</v>
      </c>
    </row>
    <row r="19" spans="1:6">
      <c r="A19" s="85" t="s">
        <v>79</v>
      </c>
      <c r="B19" s="86">
        <v>197</v>
      </c>
      <c r="C19" s="85">
        <v>32.799999999999997</v>
      </c>
    </row>
    <row r="20" spans="1:6">
      <c r="A20" s="85" t="s">
        <v>51</v>
      </c>
      <c r="B20" s="86">
        <v>179</v>
      </c>
      <c r="C20" s="85">
        <v>29.8</v>
      </c>
    </row>
    <row r="21" spans="1:6">
      <c r="A21" s="85" t="s">
        <v>80</v>
      </c>
      <c r="B21" s="86">
        <v>80</v>
      </c>
      <c r="C21" s="85">
        <v>13.2</v>
      </c>
    </row>
    <row r="22" spans="1:6">
      <c r="A22" s="85" t="s">
        <v>47</v>
      </c>
      <c r="B22" s="86">
        <v>61</v>
      </c>
      <c r="C22" s="85">
        <v>10.1</v>
      </c>
    </row>
    <row r="23" spans="1:6">
      <c r="A23" s="85" t="s">
        <v>63</v>
      </c>
      <c r="B23" s="86">
        <v>22</v>
      </c>
      <c r="C23" s="85">
        <v>3.7</v>
      </c>
    </row>
    <row r="24" spans="1:6">
      <c r="A24" s="88" t="s">
        <v>81</v>
      </c>
      <c r="B24" s="89">
        <v>17</v>
      </c>
      <c r="C24" s="90">
        <v>2.8</v>
      </c>
    </row>
    <row r="25" spans="1:6" ht="49.5" customHeight="1">
      <c r="A25" s="83" t="s">
        <v>109</v>
      </c>
      <c r="B25" s="83"/>
      <c r="C25" s="83"/>
      <c r="D25" s="83"/>
      <c r="E25" s="83"/>
      <c r="F25" s="83"/>
    </row>
    <row r="26" spans="1:6">
      <c r="A26" s="27" t="s">
        <v>98</v>
      </c>
      <c r="B26" s="82"/>
    </row>
  </sheetData>
  <mergeCells count="1">
    <mergeCell ref="A25:F25"/>
  </mergeCells>
  <phoneticPr fontId="3" type="noConversion"/>
  <pageMargins left="0.19" right="0.16" top="0.984251969" bottom="0.984251969" header="0.4921259845" footer="0.4921259845"/>
  <pageSetup paperSize="9" orientation="landscape" r:id="rId1"/>
  <headerFooter alignWithMargins="0">
    <oddFooter>&amp;L&amp;F :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19"/>
  <sheetViews>
    <sheetView zoomScaleNormal="100" workbookViewId="0">
      <selection activeCell="A19" sqref="A19"/>
    </sheetView>
  </sheetViews>
  <sheetFormatPr baseColWidth="10" defaultRowHeight="12.75"/>
  <cols>
    <col min="1" max="1" width="17.7109375" style="2" customWidth="1"/>
    <col min="2" max="2" width="37.5703125" style="2" customWidth="1"/>
    <col min="3" max="3" width="10.42578125" style="2" customWidth="1"/>
    <col min="4" max="4" width="20.28515625" style="2" customWidth="1"/>
    <col min="5" max="7" width="11.42578125" style="2"/>
    <col min="8" max="8" width="13.85546875" style="2" customWidth="1"/>
    <col min="9" max="16384" width="11.42578125" style="2"/>
  </cols>
  <sheetData>
    <row r="1" spans="1:16384">
      <c r="A1" s="5" t="s">
        <v>65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c r="XEB1" s="5"/>
      <c r="XEC1" s="5"/>
      <c r="XED1" s="5"/>
      <c r="XEE1" s="5"/>
      <c r="XEF1" s="5"/>
      <c r="XEG1" s="5"/>
      <c r="XEH1" s="5"/>
      <c r="XEI1" s="5"/>
      <c r="XEJ1" s="5"/>
      <c r="XEK1" s="5"/>
      <c r="XEL1" s="5"/>
      <c r="XEM1" s="5"/>
      <c r="XEN1" s="5"/>
      <c r="XEO1" s="5"/>
      <c r="XEP1" s="5"/>
      <c r="XEQ1" s="5"/>
      <c r="XER1" s="5"/>
      <c r="XES1" s="5"/>
      <c r="XET1" s="5"/>
      <c r="XEU1" s="5"/>
      <c r="XEV1" s="5"/>
      <c r="XEW1" s="5"/>
      <c r="XEX1" s="5"/>
      <c r="XEY1" s="5"/>
      <c r="XEZ1" s="5"/>
      <c r="XFA1" s="5"/>
      <c r="XFB1" s="5"/>
      <c r="XFC1" s="5"/>
      <c r="XFD1" s="5"/>
    </row>
    <row r="2" spans="1:16384">
      <c r="A2" s="2" t="s">
        <v>88</v>
      </c>
    </row>
    <row r="3" spans="1:16384" s="148" customFormat="1" ht="10.5" customHeight="1"/>
    <row r="4" spans="1:16384">
      <c r="A4" s="7" t="s">
        <v>127</v>
      </c>
    </row>
    <row r="5" spans="1:16384" ht="25.5">
      <c r="A5" s="150" t="s">
        <v>118</v>
      </c>
      <c r="B5" s="142" t="s">
        <v>119</v>
      </c>
      <c r="C5" s="151" t="s">
        <v>27</v>
      </c>
      <c r="D5" s="143" t="s">
        <v>116</v>
      </c>
    </row>
    <row r="6" spans="1:16384">
      <c r="A6" s="58" t="s">
        <v>120</v>
      </c>
      <c r="B6" s="144" t="s">
        <v>61</v>
      </c>
      <c r="C6" s="68">
        <v>29.712065006182652</v>
      </c>
      <c r="D6" s="68">
        <v>17.245243063765049</v>
      </c>
    </row>
    <row r="7" spans="1:16384">
      <c r="A7" s="146" t="s">
        <v>120</v>
      </c>
      <c r="B7" s="146" t="s">
        <v>117</v>
      </c>
      <c r="C7" s="145">
        <v>32.511923688394276</v>
      </c>
      <c r="D7" s="145">
        <v>41.483773476289848</v>
      </c>
    </row>
    <row r="8" spans="1:16384">
      <c r="A8" s="146" t="s">
        <v>120</v>
      </c>
      <c r="B8" s="147" t="s">
        <v>35</v>
      </c>
      <c r="C8" s="145">
        <v>0.95389507154213027</v>
      </c>
      <c r="D8" s="145">
        <v>1.1574954512279114</v>
      </c>
    </row>
    <row r="9" spans="1:16384">
      <c r="A9" s="146" t="s">
        <v>120</v>
      </c>
      <c r="B9" s="147" t="s">
        <v>26</v>
      </c>
      <c r="C9" s="145">
        <f>C10-C8-C7-C6</f>
        <v>36.822116233880934</v>
      </c>
      <c r="D9" s="145">
        <f>D10-D8-D7-D6</f>
        <v>40.113488008717184</v>
      </c>
    </row>
    <row r="10" spans="1:16384">
      <c r="A10" s="152" t="s">
        <v>120</v>
      </c>
      <c r="B10" s="153" t="s">
        <v>126</v>
      </c>
      <c r="C10" s="154">
        <v>100</v>
      </c>
      <c r="D10" s="154">
        <v>100</v>
      </c>
    </row>
    <row r="11" spans="1:16384">
      <c r="A11" s="146" t="s">
        <v>121</v>
      </c>
      <c r="B11" s="145" t="s">
        <v>122</v>
      </c>
      <c r="C11" s="145">
        <v>66.030736618971915</v>
      </c>
      <c r="D11" s="145">
        <v>35.120632407816693</v>
      </c>
    </row>
    <row r="12" spans="1:16384">
      <c r="A12" s="146" t="s">
        <v>121</v>
      </c>
      <c r="B12" s="145" t="s">
        <v>123</v>
      </c>
      <c r="C12" s="145">
        <v>18.265324147677088</v>
      </c>
      <c r="D12" s="145">
        <v>45.817699606287071</v>
      </c>
    </row>
    <row r="13" spans="1:16384">
      <c r="A13" s="146" t="s">
        <v>121</v>
      </c>
      <c r="B13" s="145" t="s">
        <v>36</v>
      </c>
      <c r="C13" s="145">
        <v>10.06006006006006</v>
      </c>
      <c r="D13" s="145">
        <v>7.7056713165225794</v>
      </c>
    </row>
    <row r="14" spans="1:16384">
      <c r="A14" s="146" t="s">
        <v>121</v>
      </c>
      <c r="B14" s="149" t="s">
        <v>62</v>
      </c>
      <c r="C14" s="145">
        <v>1.3071895424836601</v>
      </c>
      <c r="D14" s="145">
        <v>1.7773620205799812</v>
      </c>
    </row>
    <row r="15" spans="1:16384">
      <c r="A15" s="146" t="s">
        <v>121</v>
      </c>
      <c r="B15" s="145" t="s">
        <v>18</v>
      </c>
      <c r="C15" s="145">
        <v>0.42395336512983572</v>
      </c>
      <c r="D15" s="145">
        <v>0.87480340052837713</v>
      </c>
    </row>
    <row r="16" spans="1:16384">
      <c r="A16" s="146" t="s">
        <v>121</v>
      </c>
      <c r="B16" s="145" t="s">
        <v>124</v>
      </c>
      <c r="C16" s="145">
        <v>3.912736265677442</v>
      </c>
      <c r="D16" s="145">
        <v>8.7038312482652991</v>
      </c>
    </row>
    <row r="17" spans="1:4">
      <c r="A17" s="152" t="s">
        <v>121</v>
      </c>
      <c r="B17" s="152" t="s">
        <v>125</v>
      </c>
      <c r="C17" s="154">
        <v>100</v>
      </c>
      <c r="D17" s="154">
        <v>100</v>
      </c>
    </row>
    <row r="18" spans="1:4">
      <c r="A18" s="3" t="s">
        <v>90</v>
      </c>
    </row>
    <row r="19" spans="1:4">
      <c r="A19" s="3"/>
    </row>
  </sheetData>
  <phoneticPr fontId="3" type="noConversion"/>
  <pageMargins left="0.19685039370078741" right="0.15748031496062992" top="0.98425196850393704" bottom="0.98425196850393704" header="0.51181102362204722" footer="0.51181102362204722"/>
  <pageSetup paperSize="8" scale="82" orientation="landscape" r:id="rId1"/>
  <headerFooter alignWithMargins="0">
    <oddFooter>&amp;L&amp;F :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workbookViewId="0">
      <selection activeCell="A22" sqref="A22"/>
    </sheetView>
  </sheetViews>
  <sheetFormatPr baseColWidth="10" defaultRowHeight="12.75"/>
  <cols>
    <col min="1" max="1" width="33.28515625" style="2" customWidth="1"/>
    <col min="2" max="2" width="11.42578125" style="2"/>
    <col min="3" max="3" width="14.85546875" style="2" customWidth="1"/>
    <col min="4" max="4" width="11.42578125" style="9"/>
    <col min="5" max="16384" width="11.42578125" style="2"/>
  </cols>
  <sheetData>
    <row r="1" spans="1:4">
      <c r="A1" s="5" t="s">
        <v>66</v>
      </c>
    </row>
    <row r="2" spans="1:4">
      <c r="A2" s="2" t="s">
        <v>75</v>
      </c>
    </row>
    <row r="4" spans="1:4">
      <c r="A4" s="7" t="s">
        <v>67</v>
      </c>
    </row>
    <row r="5" spans="1:4" ht="25.5">
      <c r="A5" s="166" t="s">
        <v>128</v>
      </c>
      <c r="B5" s="162" t="s">
        <v>27</v>
      </c>
      <c r="C5" s="165" t="s">
        <v>116</v>
      </c>
      <c r="D5" s="155"/>
    </row>
    <row r="6" spans="1:4">
      <c r="A6" s="104" t="s">
        <v>14</v>
      </c>
      <c r="B6" s="159">
        <v>23.059634863694686</v>
      </c>
      <c r="C6" s="159">
        <v>13.469123258044213</v>
      </c>
      <c r="D6" s="156"/>
    </row>
    <row r="7" spans="1:4">
      <c r="A7" s="96" t="s">
        <v>5</v>
      </c>
      <c r="B7" s="159">
        <v>19.927070181625545</v>
      </c>
      <c r="C7" s="159">
        <v>4.5306155227820257</v>
      </c>
      <c r="D7" s="157"/>
    </row>
    <row r="8" spans="1:4">
      <c r="A8" s="96" t="s">
        <v>36</v>
      </c>
      <c r="B8" s="159">
        <v>10.516747885030542</v>
      </c>
      <c r="C8" s="159">
        <v>8.5222775678109937</v>
      </c>
      <c r="D8" s="156"/>
    </row>
    <row r="9" spans="1:4">
      <c r="A9" s="96" t="s">
        <v>6</v>
      </c>
      <c r="B9" s="159">
        <v>8.5636251523510989</v>
      </c>
      <c r="C9" s="159">
        <v>3.9784266679852736</v>
      </c>
      <c r="D9" s="156"/>
    </row>
    <row r="10" spans="1:4">
      <c r="A10" s="104" t="s">
        <v>7</v>
      </c>
      <c r="B10" s="159">
        <v>8.557789841773431</v>
      </c>
      <c r="C10" s="159">
        <v>2.9436742082275669</v>
      </c>
      <c r="D10" s="156"/>
    </row>
    <row r="11" spans="1:4">
      <c r="A11" s="96" t="s">
        <v>38</v>
      </c>
      <c r="B11" s="159">
        <v>7.8863669127776204</v>
      </c>
      <c r="C11" s="159">
        <v>10.31099305005122</v>
      </c>
      <c r="D11" s="156"/>
    </row>
    <row r="12" spans="1:4">
      <c r="A12" s="96" t="s">
        <v>37</v>
      </c>
      <c r="B12" s="159">
        <v>6.3165562112950129</v>
      </c>
      <c r="C12" s="159">
        <v>8.5467235076585801</v>
      </c>
      <c r="D12" s="156"/>
    </row>
    <row r="13" spans="1:4">
      <c r="A13" s="96" t="s">
        <v>10</v>
      </c>
      <c r="B13" s="159">
        <v>5.8263198280673754</v>
      </c>
      <c r="C13" s="159">
        <v>10.97434243056008</v>
      </c>
      <c r="D13" s="156"/>
    </row>
    <row r="14" spans="1:4">
      <c r="A14" s="96" t="s">
        <v>41</v>
      </c>
      <c r="B14" s="159">
        <v>5.2401812451796967</v>
      </c>
      <c r="C14" s="159">
        <v>7.3142198619917487</v>
      </c>
      <c r="D14" s="156"/>
    </row>
    <row r="15" spans="1:4">
      <c r="A15" s="136" t="s">
        <v>40</v>
      </c>
      <c r="B15" s="159">
        <v>1.7149122932520342</v>
      </c>
      <c r="C15" s="159">
        <v>11.462849781170769</v>
      </c>
      <c r="D15" s="156"/>
    </row>
    <row r="16" spans="1:4">
      <c r="A16" s="96" t="s">
        <v>59</v>
      </c>
      <c r="B16" s="159">
        <v>1.3620045705412056</v>
      </c>
      <c r="C16" s="159">
        <v>1.9656750084598003</v>
      </c>
      <c r="D16" s="156"/>
    </row>
    <row r="17" spans="1:4">
      <c r="A17" s="136" t="s">
        <v>15</v>
      </c>
      <c r="B17" s="159">
        <v>1.0287910144117582</v>
      </c>
      <c r="C17" s="159">
        <v>3.6081643340718972</v>
      </c>
      <c r="D17" s="156"/>
    </row>
    <row r="18" spans="1:4">
      <c r="A18" s="96" t="s">
        <v>39</v>
      </c>
      <c r="B18" s="159">
        <v>0</v>
      </c>
      <c r="C18" s="159">
        <v>12.372914801185848</v>
      </c>
      <c r="D18" s="156"/>
    </row>
    <row r="19" spans="1:4">
      <c r="A19" s="163" t="s">
        <v>43</v>
      </c>
      <c r="B19" s="164">
        <v>99.999999999999986</v>
      </c>
      <c r="C19" s="164">
        <v>100.00000000000003</v>
      </c>
      <c r="D19" s="158"/>
    </row>
    <row r="20" spans="1:4" ht="25.5">
      <c r="A20" s="160" t="s">
        <v>87</v>
      </c>
      <c r="B20" s="161">
        <v>10830.630185567674</v>
      </c>
      <c r="C20" s="161">
        <v>87962.199305431655</v>
      </c>
    </row>
    <row r="21" spans="1:4">
      <c r="A21" s="3" t="s">
        <v>90</v>
      </c>
      <c r="B21" s="25"/>
    </row>
  </sheetData>
  <phoneticPr fontId="3" type="noConversion"/>
  <pageMargins left="0.19" right="0.16" top="0.984251969" bottom="0.984251969" header="0.4921259845" footer="0.4921259845"/>
  <pageSetup paperSize="9" orientation="landscape" r:id="rId1"/>
  <headerFooter alignWithMargins="0">
    <oddFooter>&amp;L&amp;F :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workbookViewId="0">
      <selection activeCell="B102" sqref="B102"/>
    </sheetView>
  </sheetViews>
  <sheetFormatPr baseColWidth="10" defaultRowHeight="12.75"/>
  <cols>
    <col min="1" max="1" width="13.7109375" customWidth="1"/>
    <col min="2" max="2" width="19" bestFit="1" customWidth="1"/>
    <col min="3" max="3" width="12.7109375" customWidth="1"/>
  </cols>
  <sheetData>
    <row r="1" spans="1:5">
      <c r="A1" s="5" t="s">
        <v>68</v>
      </c>
    </row>
    <row r="2" spans="1:5">
      <c r="A2" s="2" t="s">
        <v>76</v>
      </c>
    </row>
    <row r="4" spans="1:5">
      <c r="A4" s="150" t="s">
        <v>95</v>
      </c>
      <c r="B4" s="150" t="s">
        <v>94</v>
      </c>
      <c r="C4" s="150" t="s">
        <v>129</v>
      </c>
    </row>
    <row r="5" spans="1:5">
      <c r="A5" s="167">
        <v>77</v>
      </c>
      <c r="B5" s="168">
        <v>653.46876039999995</v>
      </c>
      <c r="C5" s="169">
        <v>-17.554049160000002</v>
      </c>
      <c r="E5" s="4"/>
    </row>
    <row r="6" spans="1:5">
      <c r="A6" s="167">
        <v>78</v>
      </c>
      <c r="B6" s="168">
        <v>188.87723349999999</v>
      </c>
      <c r="C6" s="169">
        <v>-10.97999431</v>
      </c>
    </row>
    <row r="7" spans="1:5">
      <c r="A7" s="167">
        <v>91</v>
      </c>
      <c r="B7" s="168">
        <v>181.29134680000001</v>
      </c>
      <c r="C7" s="169">
        <v>-12.31761103</v>
      </c>
    </row>
    <row r="8" spans="1:5">
      <c r="A8" s="167">
        <v>92</v>
      </c>
      <c r="B8" s="168">
        <v>40.867193559999997</v>
      </c>
      <c r="C8" s="169">
        <v>-5.8090259350000002</v>
      </c>
    </row>
    <row r="9" spans="1:5">
      <c r="A9" s="167">
        <v>95</v>
      </c>
      <c r="B9" s="168">
        <v>145.42537329999999</v>
      </c>
      <c r="C9" s="169">
        <v>-13.8555188</v>
      </c>
    </row>
    <row r="10" spans="1:5">
      <c r="A10" s="167">
        <v>8</v>
      </c>
      <c r="B10" s="168">
        <v>641.16868899999997</v>
      </c>
      <c r="C10" s="169">
        <v>-10.117074860000001</v>
      </c>
    </row>
    <row r="11" spans="1:5">
      <c r="A11" s="167">
        <v>10</v>
      </c>
      <c r="B11" s="168">
        <v>1036.7841289999999</v>
      </c>
      <c r="C11" s="169">
        <v>-44.670434370000002</v>
      </c>
    </row>
    <row r="12" spans="1:5">
      <c r="A12" s="167">
        <v>51</v>
      </c>
      <c r="B12" s="168">
        <v>3366.0590109999998</v>
      </c>
      <c r="C12" s="169">
        <v>-29.264804009999999</v>
      </c>
    </row>
    <row r="13" spans="1:5">
      <c r="A13" s="167">
        <v>52</v>
      </c>
      <c r="B13" s="168">
        <v>548.36490089999995</v>
      </c>
      <c r="C13" s="169">
        <v>-8.7055285189999996</v>
      </c>
    </row>
    <row r="14" spans="1:5">
      <c r="A14" s="167">
        <v>2</v>
      </c>
      <c r="B14" s="168">
        <v>1540.9204540000001</v>
      </c>
      <c r="C14" s="169">
        <v>-17.964974550000001</v>
      </c>
    </row>
    <row r="15" spans="1:5">
      <c r="A15" s="167">
        <v>60</v>
      </c>
      <c r="B15" s="168">
        <v>853.89661850000005</v>
      </c>
      <c r="C15" s="169">
        <v>-13.728747029999999</v>
      </c>
    </row>
    <row r="16" spans="1:5">
      <c r="A16" s="167">
        <v>80</v>
      </c>
      <c r="B16" s="168">
        <v>1934.3812270000001</v>
      </c>
      <c r="C16" s="169">
        <v>-1.1214963849999999</v>
      </c>
    </row>
    <row r="17" spans="1:3">
      <c r="A17" s="167">
        <v>27</v>
      </c>
      <c r="B17" s="168">
        <v>975.83588899999995</v>
      </c>
      <c r="C17" s="169">
        <v>-9.1766391949999999</v>
      </c>
    </row>
    <row r="18" spans="1:3">
      <c r="A18" s="167">
        <v>76</v>
      </c>
      <c r="B18" s="168">
        <v>1451.398246</v>
      </c>
      <c r="C18" s="169">
        <v>-5.7942255920000001</v>
      </c>
    </row>
    <row r="19" spans="1:3">
      <c r="A19" s="167">
        <v>18</v>
      </c>
      <c r="B19" s="168">
        <v>1073.005819</v>
      </c>
      <c r="C19" s="169">
        <v>-19.934525390000001</v>
      </c>
    </row>
    <row r="20" spans="1:3">
      <c r="A20" s="167">
        <v>28</v>
      </c>
      <c r="B20" s="168">
        <v>962.65022190000002</v>
      </c>
      <c r="C20" s="169">
        <v>-12.96935212</v>
      </c>
    </row>
    <row r="21" spans="1:3">
      <c r="A21" s="167">
        <v>36</v>
      </c>
      <c r="B21" s="168">
        <v>680.11953349999999</v>
      </c>
      <c r="C21" s="169">
        <v>-11.541190050000001</v>
      </c>
    </row>
    <row r="22" spans="1:3">
      <c r="A22" s="167">
        <v>37</v>
      </c>
      <c r="B22" s="168">
        <v>836.57084610000004</v>
      </c>
      <c r="C22" s="169">
        <v>-13.3854802</v>
      </c>
    </row>
    <row r="23" spans="1:3">
      <c r="A23" s="167">
        <v>41</v>
      </c>
      <c r="B23" s="168">
        <v>676.71186999999998</v>
      </c>
      <c r="C23" s="169">
        <v>-16.09504029</v>
      </c>
    </row>
    <row r="24" spans="1:3">
      <c r="A24" s="167">
        <v>45</v>
      </c>
      <c r="B24" s="168">
        <v>790.4655133</v>
      </c>
      <c r="C24" s="169">
        <v>-13.82347261</v>
      </c>
    </row>
    <row r="25" spans="1:3">
      <c r="A25" s="167">
        <v>14</v>
      </c>
      <c r="B25" s="168">
        <v>1134.6979920000001</v>
      </c>
      <c r="C25" s="169">
        <v>-5.6667624910000001</v>
      </c>
    </row>
    <row r="26" spans="1:3">
      <c r="A26" s="167">
        <v>50</v>
      </c>
      <c r="B26" s="168">
        <v>2076.7911220000001</v>
      </c>
      <c r="C26" s="169">
        <v>-3.3800253960000002</v>
      </c>
    </row>
    <row r="27" spans="1:3">
      <c r="A27" s="167">
        <v>61</v>
      </c>
      <c r="B27" s="168">
        <v>1182.228472</v>
      </c>
      <c r="C27" s="169">
        <v>-4.98106019</v>
      </c>
    </row>
    <row r="28" spans="1:3">
      <c r="A28" s="167">
        <v>21</v>
      </c>
      <c r="B28" s="168">
        <v>1430.435986</v>
      </c>
      <c r="C28" s="169">
        <v>-18.242841299999998</v>
      </c>
    </row>
    <row r="29" spans="1:3">
      <c r="A29" s="167">
        <v>58</v>
      </c>
      <c r="B29" s="168">
        <v>563.28246850000005</v>
      </c>
      <c r="C29" s="169">
        <v>-7.7382986100000002</v>
      </c>
    </row>
    <row r="30" spans="1:3">
      <c r="A30" s="167">
        <v>71</v>
      </c>
      <c r="B30" s="168">
        <v>1307.838426</v>
      </c>
      <c r="C30" s="169">
        <v>-7.1962779489999997</v>
      </c>
    </row>
    <row r="31" spans="1:3">
      <c r="A31" s="167">
        <v>89</v>
      </c>
      <c r="B31" s="168">
        <v>899.7482923</v>
      </c>
      <c r="C31" s="169">
        <v>-20.315815000000001</v>
      </c>
    </row>
    <row r="32" spans="1:3">
      <c r="A32" s="167">
        <v>59</v>
      </c>
      <c r="B32" s="168">
        <v>2150.2612610000001</v>
      </c>
      <c r="C32" s="169">
        <v>5.0224149540000003</v>
      </c>
    </row>
    <row r="33" spans="1:3">
      <c r="A33" s="167">
        <v>62</v>
      </c>
      <c r="B33" s="168">
        <v>2244.532772</v>
      </c>
      <c r="C33" s="169">
        <v>-6.0558478999999998E-2</v>
      </c>
    </row>
    <row r="34" spans="1:3">
      <c r="A34" s="167">
        <v>54</v>
      </c>
      <c r="B34" s="168">
        <v>532.37102389999995</v>
      </c>
      <c r="C34" s="169">
        <v>-5.2778887330000002</v>
      </c>
    </row>
    <row r="35" spans="1:3">
      <c r="A35" s="167">
        <v>55</v>
      </c>
      <c r="B35" s="168">
        <v>644.18816630000003</v>
      </c>
      <c r="C35" s="169">
        <v>-6.5962867369999998</v>
      </c>
    </row>
    <row r="36" spans="1:3">
      <c r="A36" s="167">
        <v>57</v>
      </c>
      <c r="B36" s="168">
        <v>615.90036280000004</v>
      </c>
      <c r="C36" s="169">
        <v>-6.9162244619999997</v>
      </c>
    </row>
    <row r="37" spans="1:3">
      <c r="A37" s="167">
        <v>88</v>
      </c>
      <c r="B37" s="168">
        <v>550.77436550000004</v>
      </c>
      <c r="C37" s="169">
        <v>-3.9708931679999999</v>
      </c>
    </row>
    <row r="38" spans="1:3">
      <c r="A38" s="167">
        <v>67</v>
      </c>
      <c r="B38" s="168">
        <v>1039.632717</v>
      </c>
      <c r="C38" s="169">
        <v>-1.858182649</v>
      </c>
    </row>
    <row r="39" spans="1:3">
      <c r="A39" s="167">
        <v>68</v>
      </c>
      <c r="B39" s="168">
        <v>738.15903349999996</v>
      </c>
      <c r="C39" s="169">
        <v>-2.5981840190000001</v>
      </c>
    </row>
    <row r="40" spans="1:3">
      <c r="A40" s="167">
        <v>25</v>
      </c>
      <c r="B40" s="168">
        <v>666.72077400000001</v>
      </c>
      <c r="C40" s="169">
        <v>-1.5045469220000001</v>
      </c>
    </row>
    <row r="41" spans="1:3">
      <c r="A41" s="167">
        <v>39</v>
      </c>
      <c r="B41" s="168">
        <v>468.52352819999999</v>
      </c>
      <c r="C41" s="169">
        <v>-20.715934879999999</v>
      </c>
    </row>
    <row r="42" spans="1:3">
      <c r="A42" s="167">
        <v>70</v>
      </c>
      <c r="B42" s="168">
        <v>531.83803209999996</v>
      </c>
      <c r="C42" s="169">
        <v>-4.2135747370000001</v>
      </c>
    </row>
    <row r="43" spans="1:3">
      <c r="A43" s="167">
        <v>90</v>
      </c>
      <c r="B43" s="168">
        <v>56.104028939999999</v>
      </c>
      <c r="C43" s="169">
        <v>-7.8195484989999997</v>
      </c>
    </row>
    <row r="44" spans="1:3">
      <c r="A44" s="167">
        <v>44</v>
      </c>
      <c r="B44" s="168">
        <v>1702.217709</v>
      </c>
      <c r="C44" s="169">
        <v>-4.5311575729999998</v>
      </c>
    </row>
    <row r="45" spans="1:3">
      <c r="A45" s="167">
        <v>49</v>
      </c>
      <c r="B45" s="168">
        <v>2130.8886539999999</v>
      </c>
      <c r="C45" s="169">
        <v>-7.5451772779999997</v>
      </c>
    </row>
    <row r="46" spans="1:3">
      <c r="A46" s="167">
        <v>53</v>
      </c>
      <c r="B46" s="168">
        <v>1736.801786</v>
      </c>
      <c r="C46" s="169">
        <v>-4.5257370650000004</v>
      </c>
    </row>
    <row r="47" spans="1:3">
      <c r="A47" s="167">
        <v>72</v>
      </c>
      <c r="B47" s="168">
        <v>1343.956496</v>
      </c>
      <c r="C47" s="169">
        <v>-8.5553902500000003</v>
      </c>
    </row>
    <row r="48" spans="1:3">
      <c r="A48" s="167">
        <v>85</v>
      </c>
      <c r="B48" s="168">
        <v>1936.4697349999999</v>
      </c>
      <c r="C48" s="169">
        <v>-4.729265217</v>
      </c>
    </row>
    <row r="49" spans="1:3">
      <c r="A49" s="167">
        <v>22</v>
      </c>
      <c r="B49" s="168">
        <v>3291.1668460000001</v>
      </c>
      <c r="C49" s="169">
        <v>-4.7797272480000004</v>
      </c>
    </row>
    <row r="50" spans="1:3">
      <c r="A50" s="167">
        <v>29</v>
      </c>
      <c r="B50" s="168">
        <v>2820.2030610000002</v>
      </c>
      <c r="C50" s="169">
        <v>-4.3786580060000002</v>
      </c>
    </row>
    <row r="51" spans="1:3">
      <c r="A51" s="167">
        <v>35</v>
      </c>
      <c r="B51" s="168">
        <v>2452.255482</v>
      </c>
      <c r="C51" s="169">
        <v>-3.5252528170000001</v>
      </c>
    </row>
    <row r="52" spans="1:3">
      <c r="A52" s="167">
        <v>56</v>
      </c>
      <c r="B52" s="168">
        <v>2267.0047970000001</v>
      </c>
      <c r="C52" s="169">
        <v>-5.283693822</v>
      </c>
    </row>
    <row r="53" spans="1:3">
      <c r="A53" s="167">
        <v>16</v>
      </c>
      <c r="B53" s="168">
        <v>1199.950983</v>
      </c>
      <c r="C53" s="169">
        <v>-26.05040099</v>
      </c>
    </row>
    <row r="54" spans="1:3">
      <c r="A54" s="167">
        <v>17</v>
      </c>
      <c r="B54" s="168">
        <v>1359.3241889999999</v>
      </c>
      <c r="C54" s="169">
        <v>-26.167052030000001</v>
      </c>
    </row>
    <row r="55" spans="1:3">
      <c r="A55" s="167">
        <v>79</v>
      </c>
      <c r="B55" s="168">
        <v>1409.445935</v>
      </c>
      <c r="C55" s="169">
        <v>-6.680965037</v>
      </c>
    </row>
    <row r="56" spans="1:3">
      <c r="A56" s="167">
        <v>86</v>
      </c>
      <c r="B56" s="168">
        <v>889.61112430000003</v>
      </c>
      <c r="C56" s="169">
        <v>-12.71091463</v>
      </c>
    </row>
    <row r="57" spans="1:3">
      <c r="A57" s="167">
        <v>24</v>
      </c>
      <c r="B57" s="168">
        <v>879.52616490000003</v>
      </c>
      <c r="C57" s="169">
        <v>-8.1362493669999996</v>
      </c>
    </row>
    <row r="58" spans="1:3">
      <c r="A58" s="167">
        <v>33</v>
      </c>
      <c r="B58" s="168">
        <v>1727.5110560000001</v>
      </c>
      <c r="C58" s="169">
        <v>-11.1586427</v>
      </c>
    </row>
    <row r="59" spans="1:3">
      <c r="A59" s="167">
        <v>40</v>
      </c>
      <c r="B59" s="168">
        <v>866.15371860000005</v>
      </c>
      <c r="C59" s="169">
        <v>-5.4072590519999997</v>
      </c>
    </row>
    <row r="60" spans="1:3">
      <c r="A60" s="167">
        <v>47</v>
      </c>
      <c r="B60" s="168">
        <v>1234.6946660000001</v>
      </c>
      <c r="C60" s="169">
        <v>-4.3435874349999999</v>
      </c>
    </row>
    <row r="61" spans="1:3">
      <c r="A61" s="167">
        <v>64</v>
      </c>
      <c r="B61" s="168">
        <v>1086.305562</v>
      </c>
      <c r="C61" s="169">
        <v>-3.6607734920000001</v>
      </c>
    </row>
    <row r="62" spans="1:3">
      <c r="A62" s="167">
        <v>9</v>
      </c>
      <c r="B62" s="168">
        <v>200.12865429999999</v>
      </c>
      <c r="C62" s="169">
        <v>2.8093726320000001</v>
      </c>
    </row>
    <row r="63" spans="1:3">
      <c r="A63" s="167">
        <v>12</v>
      </c>
      <c r="B63" s="168">
        <v>1167.472121</v>
      </c>
      <c r="C63" s="169">
        <v>-4.5870906820000004</v>
      </c>
    </row>
    <row r="64" spans="1:3">
      <c r="A64" s="167">
        <v>31</v>
      </c>
      <c r="B64" s="168">
        <v>526.54891699999996</v>
      </c>
      <c r="C64" s="169">
        <v>0.63002797099999996</v>
      </c>
    </row>
    <row r="65" spans="1:3">
      <c r="A65" s="167">
        <v>32</v>
      </c>
      <c r="B65" s="168">
        <v>889.62806839999996</v>
      </c>
      <c r="C65" s="169">
        <v>-1.0349269059999999</v>
      </c>
    </row>
    <row r="66" spans="1:3">
      <c r="A66" s="167">
        <v>46</v>
      </c>
      <c r="B66" s="168">
        <v>402.22659979999997</v>
      </c>
      <c r="C66" s="169">
        <v>-3.7127345730000001</v>
      </c>
    </row>
    <row r="67" spans="1:3">
      <c r="A67" s="167">
        <v>65</v>
      </c>
      <c r="B67" s="168">
        <v>308.82515519999998</v>
      </c>
      <c r="C67" s="169">
        <v>-5.5506452370000003</v>
      </c>
    </row>
    <row r="68" spans="1:3">
      <c r="A68" s="167">
        <v>81</v>
      </c>
      <c r="B68" s="168">
        <v>678.26198320000003</v>
      </c>
      <c r="C68" s="169">
        <v>-0.35519855500000003</v>
      </c>
    </row>
    <row r="69" spans="1:3">
      <c r="A69" s="167">
        <v>82</v>
      </c>
      <c r="B69" s="168">
        <v>715.79880679999997</v>
      </c>
      <c r="C69" s="169">
        <v>5.4380433339999996</v>
      </c>
    </row>
    <row r="70" spans="1:3">
      <c r="A70" s="167">
        <v>19</v>
      </c>
      <c r="B70" s="168">
        <v>390.3531155</v>
      </c>
      <c r="C70" s="169">
        <v>-6.4482063060000003</v>
      </c>
    </row>
    <row r="71" spans="1:3">
      <c r="A71" s="167">
        <v>23</v>
      </c>
      <c r="B71" s="168">
        <v>476.77813040000001</v>
      </c>
      <c r="C71" s="169">
        <v>-7.4429623679999999</v>
      </c>
    </row>
    <row r="72" spans="1:3">
      <c r="A72" s="167">
        <v>87</v>
      </c>
      <c r="B72" s="168">
        <v>490.36234639999998</v>
      </c>
      <c r="C72" s="169">
        <v>-4.922728921</v>
      </c>
    </row>
    <row r="73" spans="1:3">
      <c r="A73" s="167">
        <v>1</v>
      </c>
      <c r="B73" s="168">
        <v>690.64469589999999</v>
      </c>
      <c r="C73" s="169">
        <v>-5.7010516830000002</v>
      </c>
    </row>
    <row r="74" spans="1:3">
      <c r="A74" s="167">
        <v>7</v>
      </c>
      <c r="B74" s="168">
        <v>417.51585569999997</v>
      </c>
      <c r="C74" s="169">
        <v>-2.5481382300000002</v>
      </c>
    </row>
    <row r="75" spans="1:3">
      <c r="A75" s="167">
        <v>26</v>
      </c>
      <c r="B75" s="168">
        <v>1047.343566</v>
      </c>
      <c r="C75" s="169">
        <v>-6.1442196759999996</v>
      </c>
    </row>
    <row r="76" spans="1:3">
      <c r="A76" s="167">
        <v>38</v>
      </c>
      <c r="B76" s="168">
        <v>658.76149109999994</v>
      </c>
      <c r="C76" s="169">
        <v>-0.724415103</v>
      </c>
    </row>
    <row r="77" spans="1:3">
      <c r="A77" s="167">
        <v>42</v>
      </c>
      <c r="B77" s="168">
        <v>614.25893889999998</v>
      </c>
      <c r="C77" s="169">
        <v>-0.47840464300000002</v>
      </c>
    </row>
    <row r="78" spans="1:3">
      <c r="A78" s="167">
        <v>69</v>
      </c>
      <c r="B78" s="168">
        <v>771.52974110000002</v>
      </c>
      <c r="C78" s="169">
        <v>-15.663179100000001</v>
      </c>
    </row>
    <row r="79" spans="1:3">
      <c r="A79" s="167">
        <v>73</v>
      </c>
      <c r="B79" s="168">
        <v>315.82564660000003</v>
      </c>
      <c r="C79" s="169">
        <v>-4.1396887539999998</v>
      </c>
    </row>
    <row r="80" spans="1:3">
      <c r="A80" s="167">
        <v>74</v>
      </c>
      <c r="B80" s="168">
        <v>460.07342870000002</v>
      </c>
      <c r="C80" s="169">
        <v>-1.5932178159999999</v>
      </c>
    </row>
    <row r="81" spans="1:3">
      <c r="A81" s="167">
        <v>3</v>
      </c>
      <c r="B81" s="168">
        <v>767.91678530000002</v>
      </c>
      <c r="C81" s="169">
        <v>-7.7774972240000002</v>
      </c>
    </row>
    <row r="82" spans="1:3">
      <c r="A82" s="167">
        <v>15</v>
      </c>
      <c r="B82" s="168">
        <v>643.58095530000003</v>
      </c>
      <c r="C82" s="169">
        <v>-8.3646288819999999</v>
      </c>
    </row>
    <row r="83" spans="1:3">
      <c r="A83" s="167">
        <v>43</v>
      </c>
      <c r="B83" s="168">
        <v>535.48283349999997</v>
      </c>
      <c r="C83" s="169">
        <v>-2.207715087</v>
      </c>
    </row>
    <row r="84" spans="1:3">
      <c r="A84" s="167">
        <v>63</v>
      </c>
      <c r="B84" s="168">
        <v>780.19938070000001</v>
      </c>
      <c r="C84" s="169">
        <v>-5.2168196839999998</v>
      </c>
    </row>
    <row r="85" spans="1:3">
      <c r="A85" s="167">
        <v>11</v>
      </c>
      <c r="B85" s="168">
        <v>562.30216840000003</v>
      </c>
      <c r="C85" s="169">
        <v>-10.73137316</v>
      </c>
    </row>
    <row r="86" spans="1:3">
      <c r="A86" s="167">
        <v>30</v>
      </c>
      <c r="B86" s="168">
        <v>770.28872490000003</v>
      </c>
      <c r="C86" s="169">
        <v>-4.1903847980000002</v>
      </c>
    </row>
    <row r="87" spans="1:3">
      <c r="A87" s="167">
        <v>34</v>
      </c>
      <c r="B87" s="168">
        <v>695.19020230000001</v>
      </c>
      <c r="C87" s="169">
        <v>1.8938591250000001</v>
      </c>
    </row>
    <row r="88" spans="1:3">
      <c r="A88" s="167">
        <v>48</v>
      </c>
      <c r="B88" s="168">
        <v>243.58209729999999</v>
      </c>
      <c r="C88" s="169">
        <v>-6.1465852779999999</v>
      </c>
    </row>
    <row r="89" spans="1:3">
      <c r="A89" s="167">
        <v>66</v>
      </c>
      <c r="B89" s="168">
        <v>326.41328299999998</v>
      </c>
      <c r="C89" s="169">
        <v>-6.9434063909999999</v>
      </c>
    </row>
    <row r="90" spans="1:3">
      <c r="A90" s="167">
        <v>4</v>
      </c>
      <c r="B90" s="168">
        <v>265.11643220000002</v>
      </c>
      <c r="C90" s="169">
        <v>5.2911939319999997</v>
      </c>
    </row>
    <row r="91" spans="1:3">
      <c r="A91" s="167">
        <v>5</v>
      </c>
      <c r="B91" s="168">
        <v>224.58661359999999</v>
      </c>
      <c r="C91" s="169">
        <v>8.5366468579999992</v>
      </c>
    </row>
    <row r="92" spans="1:3">
      <c r="A92" s="167">
        <v>6</v>
      </c>
      <c r="B92" s="168">
        <v>82.058896720000007</v>
      </c>
      <c r="C92" s="169">
        <v>6.2849315380000004</v>
      </c>
    </row>
    <row r="93" spans="1:3">
      <c r="A93" s="167">
        <v>13</v>
      </c>
      <c r="B93" s="168">
        <v>1110.0730900000001</v>
      </c>
      <c r="C93" s="169">
        <v>3.0743916109999998</v>
      </c>
    </row>
    <row r="94" spans="1:3">
      <c r="A94" s="167">
        <v>83</v>
      </c>
      <c r="B94" s="168">
        <v>629.54521350000005</v>
      </c>
      <c r="C94" s="169">
        <v>4.3291575999999998E-2</v>
      </c>
    </row>
    <row r="95" spans="1:3">
      <c r="A95" s="167">
        <v>84</v>
      </c>
      <c r="B95" s="168">
        <v>982.4247282</v>
      </c>
      <c r="C95" s="169">
        <v>3.69954268</v>
      </c>
    </row>
    <row r="96" spans="1:3">
      <c r="A96" s="167" t="s">
        <v>92</v>
      </c>
      <c r="B96" s="168">
        <v>77.215771369999999</v>
      </c>
      <c r="C96" s="169">
        <v>-0.103583707</v>
      </c>
    </row>
    <row r="97" spans="1:3">
      <c r="A97" s="170" t="s">
        <v>93</v>
      </c>
      <c r="B97" s="171">
        <v>298.1983591</v>
      </c>
      <c r="C97" s="172">
        <v>3.5219723049999998</v>
      </c>
    </row>
    <row r="98" spans="1:3">
      <c r="A98" s="7" t="s">
        <v>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Figure 1</vt:lpstr>
      <vt:lpstr>Figure 2</vt:lpstr>
      <vt:lpstr>Figure 3</vt:lpstr>
      <vt:lpstr>Figure 4</vt:lpstr>
      <vt:lpstr>Figure 5</vt:lpstr>
      <vt:lpstr>Figure 6</vt:lpstr>
      <vt:lpstr>'Figure 1'!Zone_d_impression</vt:lpstr>
      <vt:lpstr>'Figure 2'!Zone_d_impression</vt:lpstr>
      <vt:lpstr>'Figure 3'!Zone_d_impression</vt:lpstr>
      <vt:lpstr>'Figure 5'!Zone_d_impression</vt:lpstr>
    </vt:vector>
  </TitlesOfParts>
  <Company>Cité de l'Agriculture de Rennes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linda.deschamps</dc:creator>
  <cp:lastModifiedBy>Sebastien SAMYN</cp:lastModifiedBy>
  <cp:lastPrinted>2024-09-03T06:50:23Z</cp:lastPrinted>
  <dcterms:created xsi:type="dcterms:W3CDTF">2011-06-24T07:34:55Z</dcterms:created>
  <dcterms:modified xsi:type="dcterms:W3CDTF">2025-11-05T10:54:13Z</dcterms:modified>
</cp:coreProperties>
</file>